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szif-my.sharepoint.com/personal/szif01058_szif_cz/Documents/Profil/Desktop/ODPADOVÉ HOSPODÁŘSTVÍ/"/>
    </mc:Choice>
  </mc:AlternateContent>
  <xr:revisionPtr revIDLastSave="0" documentId="14_{03F38035-B3FE-4476-9B19-747AE6AD7539}" xr6:coauthVersionLast="47" xr6:coauthVersionMax="47" xr10:uidLastSave="{00000000-0000-0000-0000-000000000000}"/>
  <bookViews>
    <workbookView xWindow="-120" yWindow="-120" windowWidth="29040" windowHeight="15720" xr2:uid="{D256B6E7-A2D2-493A-92EA-5E8FE54C0F8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J25" i="1"/>
  <c r="L25" i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K12" i="1"/>
  <c r="K11" i="1"/>
  <c r="K10" i="1"/>
  <c r="K9" i="1"/>
  <c r="K8" i="1"/>
  <c r="K7" i="1"/>
  <c r="K6" i="1"/>
  <c r="L32" i="1"/>
  <c r="L31" i="1"/>
  <c r="J13" i="1"/>
  <c r="L13" i="1"/>
  <c r="K25" i="1" l="1"/>
  <c r="N25" i="1"/>
  <c r="N13" i="1"/>
  <c r="M25" i="1"/>
  <c r="L33" i="1"/>
  <c r="M13" i="1"/>
  <c r="K13" i="1"/>
  <c r="L35" i="1" l="1"/>
  <c r="L37" i="1" s="1"/>
  <c r="L36" i="1" s="1"/>
</calcChain>
</file>

<file path=xl/sharedStrings.xml><?xml version="1.0" encoding="utf-8"?>
<sst xmlns="http://schemas.openxmlformats.org/spreadsheetml/2006/main" count="101" uniqueCount="52">
  <si>
    <t>Druh odpadu</t>
  </si>
  <si>
    <t>Typ nádoby</t>
  </si>
  <si>
    <t xml:space="preserve">Objem nádoby </t>
  </si>
  <si>
    <t>v litrech</t>
  </si>
  <si>
    <t>Zanáška v metrech</t>
  </si>
  <si>
    <t>Zanáška schody</t>
  </si>
  <si>
    <t>Dveře</t>
  </si>
  <si>
    <t>Zámek</t>
  </si>
  <si>
    <t xml:space="preserve">Jednotková cena za pronájem nádoby </t>
  </si>
  <si>
    <t>(v Kč bez DPH)</t>
  </si>
  <si>
    <t>Směsný komunální odpad</t>
  </si>
  <si>
    <t>černý plastový kontejner</t>
  </si>
  <si>
    <t>5 x týdně</t>
  </si>
  <si>
    <t>Papír</t>
  </si>
  <si>
    <t>modrý plastový kontejner</t>
  </si>
  <si>
    <t>3 x týdně</t>
  </si>
  <si>
    <t>Plasty</t>
  </si>
  <si>
    <t>žlutý plastový kontejner</t>
  </si>
  <si>
    <t>2 x týdně</t>
  </si>
  <si>
    <t>Sklo</t>
  </si>
  <si>
    <t>zelená plastová popelnice</t>
  </si>
  <si>
    <t>2 x měsíčně</t>
  </si>
  <si>
    <t>1 x měsíčně</t>
  </si>
  <si>
    <t>Biologický odpad</t>
  </si>
  <si>
    <t>hnědá plastová popelnice</t>
  </si>
  <si>
    <t>Kovy</t>
  </si>
  <si>
    <t>šedá plastová popelnice</t>
  </si>
  <si>
    <t>Nebezpečný odpad - Elektroodpad</t>
  </si>
  <si>
    <t>červená plastová popelnice</t>
  </si>
  <si>
    <t>CELKEM v Kč bez DPH</t>
  </si>
  <si>
    <t>NAKLÁDÁNÍ S ODPADY  -  Štěpánská 626/63, 110 00 Praha 1</t>
  </si>
  <si>
    <t>žlutá plastová popelnice</t>
  </si>
  <si>
    <t xml:space="preserve">DALŠÍ SLUŽBY </t>
  </si>
  <si>
    <t>Další specifikace</t>
  </si>
  <si>
    <t>Jednotková cena (v Kč bez DPH)</t>
  </si>
  <si>
    <t xml:space="preserve">Předopokládaná četnost za 36 měsíců </t>
  </si>
  <si>
    <t>Přistavení kontejneru, odvoz a zajištění likvidace odpadu, a to na objednávku zadavatele.</t>
  </si>
  <si>
    <t>Svoz příloží (objem 1 ks přílože 120 l)</t>
  </si>
  <si>
    <t>Naložení, odvoz a zajištění likvidace přílože (tj. pytle s odpadem, který již nebylo možné umístit do příslušnéjho kontejneru z důvodu jeho zaplněnosti). V případě výskytu přílože bude její svoz zajištěn automaticky a zadavatel bude následně o informován o provedení tohoto svozu.</t>
  </si>
  <si>
    <t>CELKOVÁ CENA ZA NAKLÁDÁNÍ S ODPADY V BUDOVÁCH VE SPRÁVĚ SZIF ZA 36 MĚSÍCŮ v Kč bez DPH</t>
  </si>
  <si>
    <t>DPH (21 %)</t>
  </si>
  <si>
    <t>CELKOVÁ CENA ZA NAKLÁDÁNÍ S ODPADY V BUDOVÁCH VE SPRÁVĚ SZIF ZA 36 MĚSÍCŮ v Kč včetně DPH</t>
  </si>
  <si>
    <r>
      <t>Příloha č. 1 Smlouvy</t>
    </r>
    <r>
      <rPr>
        <b/>
        <sz val="12"/>
        <color rgb="FF000000"/>
        <rFont val="Calibri"/>
        <family val="2"/>
        <charset val="238"/>
      </rPr>
      <t xml:space="preserve"> - </t>
    </r>
    <r>
      <rPr>
        <b/>
        <u/>
        <sz val="12"/>
        <color rgb="FF000000"/>
        <rFont val="Calibri"/>
        <family val="2"/>
        <charset val="238"/>
      </rPr>
      <t>Specifikace svozu a cenová nabídka pro objekty SZIF  Ve Smečkách 801/33, 110 00 Praha 1 a Štěpánská 626/63, 110 00 Praha 1</t>
    </r>
  </si>
  <si>
    <t>NAKLÁDÁNÍ S ODPADY  -  Ve Smečkách 801/33, 110 00 Praha 1</t>
  </si>
  <si>
    <t>Velkoobjemový kontejner          (objem 10 000 l)</t>
  </si>
  <si>
    <t>Četnost svozu</t>
  </si>
  <si>
    <t xml:space="preserve">Počet nádob </t>
  </si>
  <si>
    <t xml:space="preserve">Četnost svozu </t>
  </si>
  <si>
    <t xml:space="preserve">CELKOVÁ CENA  ZA 36 MĚSÍCŮ </t>
  </si>
  <si>
    <t xml:space="preserve">Cena za pronájem nádoby x počet nádob za 1 měsíc </t>
  </si>
  <si>
    <t>Jednotková cena za svoz odpadu za 1 měsíc</t>
  </si>
  <si>
    <t>Celkem cena za svoz podle druhu odpadu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</si>
</sst>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8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 indent="1"/>
    </xf>
    <xf numFmtId="8" fontId="2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1"/>
    </xf>
    <xf numFmtId="0" fontId="1" fillId="0" borderId="0" xfId="0" applyFont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8" fontId="3" fillId="4" borderId="0" xfId="0" applyNumberFormat="1" applyFont="1" applyFill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8" fontId="2" fillId="2" borderId="2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4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8" fontId="3" fillId="6" borderId="2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8" fontId="3" fillId="4" borderId="10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 indent="1"/>
    </xf>
    <xf numFmtId="8" fontId="2" fillId="2" borderId="10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8" fontId="2" fillId="4" borderId="10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8" fontId="4" fillId="7" borderId="10" xfId="0" applyNumberFormat="1" applyFont="1" applyFill="1" applyBorder="1" applyAlignment="1">
      <alignment horizontal="center" vertical="center" wrapText="1"/>
    </xf>
    <xf numFmtId="8" fontId="4" fillId="7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 vertical="center" wrapText="1"/>
    </xf>
    <xf numFmtId="8" fontId="3" fillId="6" borderId="5" xfId="0" applyNumberFormat="1" applyFont="1" applyFill="1" applyBorder="1" applyAlignment="1">
      <alignment horizontal="center" vertical="center" wrapText="1"/>
    </xf>
    <xf numFmtId="8" fontId="2" fillId="0" borderId="2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8" fontId="1" fillId="6" borderId="10" xfId="0" applyNumberFormat="1" applyFont="1" applyFill="1" applyBorder="1"/>
    <xf numFmtId="8" fontId="2" fillId="0" borderId="25" xfId="0" applyNumberFormat="1" applyFont="1" applyBorder="1" applyAlignment="1">
      <alignment horizontal="right" vertical="center" wrapText="1"/>
    </xf>
    <xf numFmtId="8" fontId="2" fillId="2" borderId="12" xfId="0" applyNumberFormat="1" applyFont="1" applyFill="1" applyBorder="1" applyAlignment="1">
      <alignment horizontal="right" vertical="center" wrapText="1"/>
    </xf>
    <xf numFmtId="8" fontId="2" fillId="4" borderId="2" xfId="0" applyNumberFormat="1" applyFont="1" applyFill="1" applyBorder="1" applyAlignment="1">
      <alignment horizontal="right" vertical="center" wrapText="1"/>
    </xf>
    <xf numFmtId="8" fontId="2" fillId="2" borderId="2" xfId="0" applyNumberFormat="1" applyFont="1" applyFill="1" applyBorder="1" applyAlignment="1">
      <alignment horizontal="right" vertical="center" wrapText="1"/>
    </xf>
    <xf numFmtId="8" fontId="3" fillId="6" borderId="2" xfId="0" applyNumberFormat="1" applyFont="1" applyFill="1" applyBorder="1" applyAlignment="1">
      <alignment horizontal="right" vertical="center" wrapText="1"/>
    </xf>
    <xf numFmtId="8" fontId="1" fillId="6" borderId="10" xfId="0" applyNumberFormat="1" applyFont="1" applyFill="1" applyBorder="1" applyAlignment="1">
      <alignment horizontal="right" vertical="center"/>
    </xf>
    <xf numFmtId="0" fontId="3" fillId="5" borderId="27" xfId="0" applyFont="1" applyFill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right" vertical="center" wrapText="1"/>
    </xf>
    <xf numFmtId="0" fontId="3" fillId="3" borderId="3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E8C7-42E9-4593-A4F6-4DBFEBCEA34B}">
  <sheetPr>
    <pageSetUpPr fitToPage="1"/>
  </sheetPr>
  <dimension ref="A1:N38"/>
  <sheetViews>
    <sheetView tabSelected="1" zoomScaleNormal="100" workbookViewId="0">
      <selection activeCell="J33" sqref="J33"/>
    </sheetView>
  </sheetViews>
  <sheetFormatPr defaultRowHeight="12.75" x14ac:dyDescent="0.2"/>
  <cols>
    <col min="1" max="1" width="33.42578125" customWidth="1"/>
    <col min="2" max="2" width="28.85546875" customWidth="1"/>
    <col min="3" max="3" width="12" customWidth="1"/>
    <col min="5" max="5" width="14.7109375" customWidth="1"/>
    <col min="6" max="6" width="11.140625" customWidth="1"/>
    <col min="7" max="7" width="9.28515625" customWidth="1"/>
    <col min="10" max="10" width="14.140625" customWidth="1"/>
    <col min="11" max="11" width="16" customWidth="1"/>
    <col min="12" max="12" width="21.28515625" customWidth="1"/>
    <col min="13" max="13" width="16.42578125" customWidth="1"/>
    <col min="14" max="14" width="15.5703125" customWidth="1"/>
  </cols>
  <sheetData>
    <row r="1" spans="1:14" ht="15.75" x14ac:dyDescent="0.2">
      <c r="A1" s="9" t="s">
        <v>42</v>
      </c>
    </row>
    <row r="2" spans="1:14" ht="16.5" thickBot="1" x14ac:dyDescent="0.25">
      <c r="A2" s="9"/>
    </row>
    <row r="3" spans="1:14" ht="15.75" thickBot="1" x14ac:dyDescent="0.25">
      <c r="A3" s="96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1:14" s="10" customFormat="1" ht="80.25" customHeight="1" x14ac:dyDescent="0.2">
      <c r="A4" s="68" t="s">
        <v>0</v>
      </c>
      <c r="B4" s="68" t="s">
        <v>1</v>
      </c>
      <c r="C4" s="34" t="s">
        <v>2</v>
      </c>
      <c r="D4" s="68" t="s">
        <v>46</v>
      </c>
      <c r="E4" s="68" t="s">
        <v>45</v>
      </c>
      <c r="F4" s="68" t="s">
        <v>4</v>
      </c>
      <c r="G4" s="68" t="s">
        <v>5</v>
      </c>
      <c r="H4" s="68" t="s">
        <v>6</v>
      </c>
      <c r="I4" s="92" t="s">
        <v>7</v>
      </c>
      <c r="J4" s="35" t="s">
        <v>8</v>
      </c>
      <c r="K4" s="55" t="s">
        <v>49</v>
      </c>
      <c r="L4" s="34" t="s">
        <v>50</v>
      </c>
      <c r="M4" s="97" t="s">
        <v>51</v>
      </c>
      <c r="N4" s="53" t="s">
        <v>48</v>
      </c>
    </row>
    <row r="5" spans="1:14" s="10" customFormat="1" ht="15.75" thickBot="1" x14ac:dyDescent="0.25">
      <c r="A5" s="68"/>
      <c r="B5" s="68"/>
      <c r="C5" s="34" t="s">
        <v>3</v>
      </c>
      <c r="D5" s="68"/>
      <c r="E5" s="68"/>
      <c r="F5" s="68"/>
      <c r="G5" s="68"/>
      <c r="H5" s="68"/>
      <c r="I5" s="92"/>
      <c r="J5" s="35" t="s">
        <v>9</v>
      </c>
      <c r="K5" s="36" t="s">
        <v>9</v>
      </c>
      <c r="L5" s="37" t="s">
        <v>9</v>
      </c>
      <c r="M5" s="108" t="s">
        <v>9</v>
      </c>
      <c r="N5" s="110" t="s">
        <v>9</v>
      </c>
    </row>
    <row r="6" spans="1:14" ht="24.95" customHeight="1" thickBot="1" x14ac:dyDescent="0.25">
      <c r="A6" s="11" t="s">
        <v>10</v>
      </c>
      <c r="B6" s="12" t="s">
        <v>11</v>
      </c>
      <c r="C6" s="13">
        <v>1100</v>
      </c>
      <c r="D6" s="13">
        <v>2</v>
      </c>
      <c r="E6" s="14" t="s">
        <v>12</v>
      </c>
      <c r="F6" s="13">
        <v>20</v>
      </c>
      <c r="G6" s="13">
        <v>0</v>
      </c>
      <c r="H6" s="13">
        <v>0</v>
      </c>
      <c r="I6" s="13">
        <v>0</v>
      </c>
      <c r="J6" s="103">
        <v>0</v>
      </c>
      <c r="K6" s="104">
        <f>D6*J6</f>
        <v>0</v>
      </c>
      <c r="L6" s="105">
        <v>0</v>
      </c>
      <c r="M6" s="104">
        <f>J6+L6</f>
        <v>0</v>
      </c>
      <c r="N6" s="109">
        <f>(M6*36)</f>
        <v>0</v>
      </c>
    </row>
    <row r="7" spans="1:14" ht="24.95" customHeight="1" thickBot="1" x14ac:dyDescent="0.25">
      <c r="A7" s="16" t="s">
        <v>13</v>
      </c>
      <c r="B7" s="2" t="s">
        <v>14</v>
      </c>
      <c r="C7" s="3">
        <v>1100</v>
      </c>
      <c r="D7" s="3">
        <v>1</v>
      </c>
      <c r="E7" s="4" t="s">
        <v>15</v>
      </c>
      <c r="F7" s="3">
        <v>20</v>
      </c>
      <c r="G7" s="3">
        <v>0</v>
      </c>
      <c r="H7" s="3">
        <v>0</v>
      </c>
      <c r="I7" s="3">
        <v>0</v>
      </c>
      <c r="J7" s="103">
        <v>0</v>
      </c>
      <c r="K7" s="104">
        <f t="shared" ref="K7:K12" si="0">D7*J7</f>
        <v>0</v>
      </c>
      <c r="L7" s="105">
        <v>0</v>
      </c>
      <c r="M7" s="104">
        <f t="shared" ref="M7:M12" si="1">J7+L7</f>
        <v>0</v>
      </c>
      <c r="N7" s="102">
        <f t="shared" ref="N7:N12" si="2">(M7*36)</f>
        <v>0</v>
      </c>
    </row>
    <row r="8" spans="1:14" ht="24.95" customHeight="1" thickBot="1" x14ac:dyDescent="0.25">
      <c r="A8" s="16" t="s">
        <v>16</v>
      </c>
      <c r="B8" s="2" t="s">
        <v>17</v>
      </c>
      <c r="C8" s="3">
        <v>1100</v>
      </c>
      <c r="D8" s="3">
        <v>1</v>
      </c>
      <c r="E8" s="4" t="s">
        <v>18</v>
      </c>
      <c r="F8" s="3">
        <v>20</v>
      </c>
      <c r="G8" s="3">
        <v>0</v>
      </c>
      <c r="H8" s="3">
        <v>0</v>
      </c>
      <c r="I8" s="3">
        <v>0</v>
      </c>
      <c r="J8" s="103">
        <v>0</v>
      </c>
      <c r="K8" s="104">
        <f t="shared" si="0"/>
        <v>0</v>
      </c>
      <c r="L8" s="105">
        <v>0</v>
      </c>
      <c r="M8" s="104">
        <f t="shared" si="1"/>
        <v>0</v>
      </c>
      <c r="N8" s="102">
        <f t="shared" si="2"/>
        <v>0</v>
      </c>
    </row>
    <row r="9" spans="1:14" ht="24.95" customHeight="1" thickBot="1" x14ac:dyDescent="0.25">
      <c r="A9" s="16" t="s">
        <v>19</v>
      </c>
      <c r="B9" s="2" t="s">
        <v>20</v>
      </c>
      <c r="C9" s="3">
        <v>240</v>
      </c>
      <c r="D9" s="3">
        <v>2</v>
      </c>
      <c r="E9" s="3" t="s">
        <v>21</v>
      </c>
      <c r="F9" s="3">
        <v>20</v>
      </c>
      <c r="G9" s="3">
        <v>0</v>
      </c>
      <c r="H9" s="3">
        <v>0</v>
      </c>
      <c r="I9" s="3">
        <v>0</v>
      </c>
      <c r="J9" s="103">
        <v>0</v>
      </c>
      <c r="K9" s="104">
        <f t="shared" si="0"/>
        <v>0</v>
      </c>
      <c r="L9" s="105">
        <v>0</v>
      </c>
      <c r="M9" s="104">
        <f t="shared" si="1"/>
        <v>0</v>
      </c>
      <c r="N9" s="102">
        <f t="shared" si="2"/>
        <v>0</v>
      </c>
    </row>
    <row r="10" spans="1:14" ht="24.95" customHeight="1" thickBot="1" x14ac:dyDescent="0.25">
      <c r="A10" s="17" t="s">
        <v>23</v>
      </c>
      <c r="B10" s="18" t="s">
        <v>24</v>
      </c>
      <c r="C10" s="19">
        <v>240</v>
      </c>
      <c r="D10" s="19">
        <v>1</v>
      </c>
      <c r="E10" s="20" t="s">
        <v>21</v>
      </c>
      <c r="F10" s="19">
        <v>20</v>
      </c>
      <c r="G10" s="19">
        <v>0</v>
      </c>
      <c r="H10" s="19">
        <v>0</v>
      </c>
      <c r="I10" s="19">
        <v>0</v>
      </c>
      <c r="J10" s="103">
        <v>0</v>
      </c>
      <c r="K10" s="104">
        <f t="shared" si="0"/>
        <v>0</v>
      </c>
      <c r="L10" s="105">
        <v>0</v>
      </c>
      <c r="M10" s="104">
        <f t="shared" si="1"/>
        <v>0</v>
      </c>
      <c r="N10" s="102">
        <f t="shared" si="2"/>
        <v>0</v>
      </c>
    </row>
    <row r="11" spans="1:14" ht="24.95" customHeight="1" thickBot="1" x14ac:dyDescent="0.25">
      <c r="A11" s="1" t="s">
        <v>25</v>
      </c>
      <c r="B11" s="2" t="s">
        <v>26</v>
      </c>
      <c r="C11" s="3">
        <v>240</v>
      </c>
      <c r="D11" s="3">
        <v>1</v>
      </c>
      <c r="E11" s="3" t="s">
        <v>22</v>
      </c>
      <c r="F11" s="3">
        <v>20</v>
      </c>
      <c r="G11" s="3">
        <v>0</v>
      </c>
      <c r="H11" s="3">
        <v>0</v>
      </c>
      <c r="I11" s="3">
        <v>0</v>
      </c>
      <c r="J11" s="103">
        <v>0</v>
      </c>
      <c r="K11" s="104">
        <f t="shared" si="0"/>
        <v>0</v>
      </c>
      <c r="L11" s="105">
        <v>0</v>
      </c>
      <c r="M11" s="104">
        <f t="shared" si="1"/>
        <v>0</v>
      </c>
      <c r="N11" s="102">
        <f t="shared" si="2"/>
        <v>0</v>
      </c>
    </row>
    <row r="12" spans="1:14" ht="24.95" customHeight="1" thickBot="1" x14ac:dyDescent="0.25">
      <c r="A12" s="1" t="s">
        <v>27</v>
      </c>
      <c r="B12" s="2" t="s">
        <v>28</v>
      </c>
      <c r="C12" s="3">
        <v>240</v>
      </c>
      <c r="D12" s="3">
        <v>1</v>
      </c>
      <c r="E12" s="3" t="s">
        <v>21</v>
      </c>
      <c r="F12" s="3">
        <v>20</v>
      </c>
      <c r="G12" s="3">
        <v>0</v>
      </c>
      <c r="H12" s="3">
        <v>0</v>
      </c>
      <c r="I12" s="3">
        <v>0</v>
      </c>
      <c r="J12" s="103">
        <v>0</v>
      </c>
      <c r="K12" s="104">
        <f t="shared" si="0"/>
        <v>0</v>
      </c>
      <c r="L12" s="105">
        <v>0</v>
      </c>
      <c r="M12" s="104">
        <f t="shared" si="1"/>
        <v>0</v>
      </c>
      <c r="N12" s="102">
        <f t="shared" si="2"/>
        <v>0</v>
      </c>
    </row>
    <row r="13" spans="1:14" s="21" customFormat="1" ht="30" customHeight="1" thickBot="1" x14ac:dyDescent="0.25">
      <c r="A13" s="38" t="s">
        <v>29</v>
      </c>
      <c r="B13" s="39"/>
      <c r="C13" s="40"/>
      <c r="D13" s="40"/>
      <c r="E13" s="40"/>
      <c r="F13" s="40"/>
      <c r="G13" s="40"/>
      <c r="H13" s="40"/>
      <c r="I13" s="41"/>
      <c r="J13" s="106">
        <f>SUM(J6:J12)</f>
        <v>0</v>
      </c>
      <c r="K13" s="106">
        <f>SUM(K6:K12)</f>
        <v>0</v>
      </c>
      <c r="L13" s="106">
        <f>SUM(L6:L12)</f>
        <v>0</v>
      </c>
      <c r="M13" s="106">
        <f>SUM(M6:M12)</f>
        <v>0</v>
      </c>
      <c r="N13" s="107">
        <f>SUM(N6:N12)</f>
        <v>0</v>
      </c>
    </row>
    <row r="14" spans="1:14" s="25" customFormat="1" ht="30" customHeight="1" thickBo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3"/>
    </row>
    <row r="15" spans="1:14" ht="15.75" thickBot="1" x14ac:dyDescent="0.25">
      <c r="A15" s="96" t="s">
        <v>30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s="10" customFormat="1" ht="78.75" customHeight="1" x14ac:dyDescent="0.2">
      <c r="A16" s="68" t="s">
        <v>0</v>
      </c>
      <c r="B16" s="68" t="s">
        <v>1</v>
      </c>
      <c r="C16" s="34" t="s">
        <v>2</v>
      </c>
      <c r="D16" s="68" t="s">
        <v>46</v>
      </c>
      <c r="E16" s="68" t="s">
        <v>47</v>
      </c>
      <c r="F16" s="68" t="s">
        <v>4</v>
      </c>
      <c r="G16" s="68" t="s">
        <v>5</v>
      </c>
      <c r="H16" s="68" t="s">
        <v>6</v>
      </c>
      <c r="I16" s="92" t="s">
        <v>7</v>
      </c>
      <c r="J16" s="34" t="s">
        <v>8</v>
      </c>
      <c r="K16" s="55" t="s">
        <v>49</v>
      </c>
      <c r="L16" s="97" t="s">
        <v>50</v>
      </c>
      <c r="M16" s="98" t="s">
        <v>51</v>
      </c>
      <c r="N16" s="66" t="s">
        <v>48</v>
      </c>
    </row>
    <row r="17" spans="1:14" ht="24.75" customHeight="1" thickBot="1" x14ac:dyDescent="0.25">
      <c r="A17" s="68"/>
      <c r="B17" s="68"/>
      <c r="C17" s="34" t="s">
        <v>3</v>
      </c>
      <c r="D17" s="68"/>
      <c r="E17" s="68"/>
      <c r="F17" s="68"/>
      <c r="G17" s="68"/>
      <c r="H17" s="68"/>
      <c r="I17" s="92"/>
      <c r="J17" s="34" t="s">
        <v>9</v>
      </c>
      <c r="K17" s="36" t="s">
        <v>9</v>
      </c>
      <c r="L17" s="35" t="s">
        <v>9</v>
      </c>
      <c r="M17" s="54" t="s">
        <v>9</v>
      </c>
      <c r="N17" s="7" t="s">
        <v>9</v>
      </c>
    </row>
    <row r="18" spans="1:14" ht="24.95" customHeight="1" thickBot="1" x14ac:dyDescent="0.25">
      <c r="A18" s="48" t="s">
        <v>10</v>
      </c>
      <c r="B18" s="49" t="s">
        <v>11</v>
      </c>
      <c r="C18" s="50">
        <v>1100</v>
      </c>
      <c r="D18" s="50">
        <v>1</v>
      </c>
      <c r="E18" s="51" t="s">
        <v>12</v>
      </c>
      <c r="F18" s="50">
        <v>20</v>
      </c>
      <c r="G18" s="50">
        <v>0</v>
      </c>
      <c r="H18" s="50">
        <v>0</v>
      </c>
      <c r="I18" s="50">
        <v>0</v>
      </c>
      <c r="J18" s="15">
        <v>0</v>
      </c>
      <c r="K18" s="104">
        <f t="shared" ref="K18:K24" si="3">D18*J18</f>
        <v>0</v>
      </c>
      <c r="L18" s="52">
        <v>0</v>
      </c>
      <c r="M18" s="33">
        <f t="shared" ref="M18:M24" si="4">J18+L18</f>
        <v>0</v>
      </c>
      <c r="N18" s="95">
        <f>(M18*36)</f>
        <v>0</v>
      </c>
    </row>
    <row r="19" spans="1:14" ht="24.95" customHeight="1" thickBot="1" x14ac:dyDescent="0.25">
      <c r="A19" s="1" t="s">
        <v>13</v>
      </c>
      <c r="B19" s="2" t="s">
        <v>14</v>
      </c>
      <c r="C19" s="3">
        <v>1100</v>
      </c>
      <c r="D19" s="3">
        <v>1</v>
      </c>
      <c r="E19" s="4" t="s">
        <v>15</v>
      </c>
      <c r="F19" s="3">
        <v>20</v>
      </c>
      <c r="G19" s="3">
        <v>0</v>
      </c>
      <c r="H19" s="3">
        <v>0</v>
      </c>
      <c r="I19" s="3">
        <v>0</v>
      </c>
      <c r="J19" s="15">
        <v>0</v>
      </c>
      <c r="K19" s="104">
        <f t="shared" si="3"/>
        <v>0</v>
      </c>
      <c r="L19" s="5">
        <v>0</v>
      </c>
      <c r="M19" s="33">
        <f t="shared" si="4"/>
        <v>0</v>
      </c>
      <c r="N19" s="95">
        <f t="shared" ref="N19:N24" si="5">(M19*36)</f>
        <v>0</v>
      </c>
    </row>
    <row r="20" spans="1:14" ht="24.95" customHeight="1" thickBot="1" x14ac:dyDescent="0.25">
      <c r="A20" s="1" t="s">
        <v>16</v>
      </c>
      <c r="B20" s="2" t="s">
        <v>31</v>
      </c>
      <c r="C20" s="3">
        <v>240</v>
      </c>
      <c r="D20" s="3">
        <v>1</v>
      </c>
      <c r="E20" s="4" t="s">
        <v>15</v>
      </c>
      <c r="F20" s="3">
        <v>20</v>
      </c>
      <c r="G20" s="3">
        <v>0</v>
      </c>
      <c r="H20" s="3">
        <v>0</v>
      </c>
      <c r="I20" s="3">
        <v>0</v>
      </c>
      <c r="J20" s="15">
        <v>0</v>
      </c>
      <c r="K20" s="104">
        <f t="shared" si="3"/>
        <v>0</v>
      </c>
      <c r="L20" s="5">
        <v>0</v>
      </c>
      <c r="M20" s="33">
        <f t="shared" si="4"/>
        <v>0</v>
      </c>
      <c r="N20" s="95">
        <f t="shared" si="5"/>
        <v>0</v>
      </c>
    </row>
    <row r="21" spans="1:14" ht="24.95" customHeight="1" thickBot="1" x14ac:dyDescent="0.25">
      <c r="A21" s="1" t="s">
        <v>19</v>
      </c>
      <c r="B21" s="2" t="s">
        <v>20</v>
      </c>
      <c r="C21" s="3">
        <v>240</v>
      </c>
      <c r="D21" s="3">
        <v>1</v>
      </c>
      <c r="E21" s="6" t="s">
        <v>21</v>
      </c>
      <c r="F21" s="3">
        <v>20</v>
      </c>
      <c r="G21" s="3">
        <v>0</v>
      </c>
      <c r="H21" s="3">
        <v>0</v>
      </c>
      <c r="I21" s="3">
        <v>0</v>
      </c>
      <c r="J21" s="15">
        <v>0</v>
      </c>
      <c r="K21" s="104">
        <f t="shared" si="3"/>
        <v>0</v>
      </c>
      <c r="L21" s="5">
        <v>0</v>
      </c>
      <c r="M21" s="33">
        <f t="shared" si="4"/>
        <v>0</v>
      </c>
      <c r="N21" s="95">
        <f t="shared" si="5"/>
        <v>0</v>
      </c>
    </row>
    <row r="22" spans="1:14" ht="24.95" customHeight="1" thickBot="1" x14ac:dyDescent="0.25">
      <c r="A22" s="1" t="s">
        <v>23</v>
      </c>
      <c r="B22" s="2" t="s">
        <v>24</v>
      </c>
      <c r="C22" s="3">
        <v>240</v>
      </c>
      <c r="D22" s="32">
        <v>1</v>
      </c>
      <c r="E22" s="67" t="s">
        <v>21</v>
      </c>
      <c r="F22" s="3">
        <v>20</v>
      </c>
      <c r="G22" s="3">
        <v>0</v>
      </c>
      <c r="H22" s="3">
        <v>0</v>
      </c>
      <c r="I22" s="3">
        <v>0</v>
      </c>
      <c r="J22" s="15">
        <v>0</v>
      </c>
      <c r="K22" s="104">
        <f t="shared" si="3"/>
        <v>0</v>
      </c>
      <c r="L22" s="5">
        <v>0</v>
      </c>
      <c r="M22" s="33">
        <f t="shared" si="4"/>
        <v>0</v>
      </c>
      <c r="N22" s="95">
        <f t="shared" si="5"/>
        <v>0</v>
      </c>
    </row>
    <row r="23" spans="1:14" ht="24.95" customHeight="1" thickBot="1" x14ac:dyDescent="0.25">
      <c r="A23" s="1" t="s">
        <v>25</v>
      </c>
      <c r="B23" s="2" t="s">
        <v>26</v>
      </c>
      <c r="C23" s="3">
        <v>240</v>
      </c>
      <c r="D23" s="3">
        <v>1</v>
      </c>
      <c r="E23" s="3" t="s">
        <v>22</v>
      </c>
      <c r="F23" s="3">
        <v>20</v>
      </c>
      <c r="G23" s="3">
        <v>0</v>
      </c>
      <c r="H23" s="3">
        <v>0</v>
      </c>
      <c r="I23" s="3">
        <v>0</v>
      </c>
      <c r="J23" s="15">
        <v>0</v>
      </c>
      <c r="K23" s="104">
        <f t="shared" si="3"/>
        <v>0</v>
      </c>
      <c r="L23" s="5">
        <v>0</v>
      </c>
      <c r="M23" s="33">
        <f t="shared" si="4"/>
        <v>0</v>
      </c>
      <c r="N23" s="95">
        <f t="shared" si="5"/>
        <v>0</v>
      </c>
    </row>
    <row r="24" spans="1:14" ht="24.95" customHeight="1" thickBot="1" x14ac:dyDescent="0.25">
      <c r="A24" s="1" t="s">
        <v>27</v>
      </c>
      <c r="B24" s="2" t="s">
        <v>28</v>
      </c>
      <c r="C24" s="3">
        <v>240</v>
      </c>
      <c r="D24" s="3">
        <v>1</v>
      </c>
      <c r="E24" s="3" t="s">
        <v>22</v>
      </c>
      <c r="F24" s="3">
        <v>20</v>
      </c>
      <c r="G24" s="3">
        <v>0</v>
      </c>
      <c r="H24" s="3">
        <v>0</v>
      </c>
      <c r="I24" s="3">
        <v>0</v>
      </c>
      <c r="J24" s="15">
        <v>0</v>
      </c>
      <c r="K24" s="104">
        <f t="shared" si="3"/>
        <v>0</v>
      </c>
      <c r="L24" s="5">
        <v>0</v>
      </c>
      <c r="M24" s="33">
        <f t="shared" si="4"/>
        <v>0</v>
      </c>
      <c r="N24" s="95">
        <f t="shared" si="5"/>
        <v>0</v>
      </c>
    </row>
    <row r="25" spans="1:14" s="21" customFormat="1" ht="24.95" customHeight="1" thickBot="1" x14ac:dyDescent="0.25">
      <c r="A25" s="43" t="s">
        <v>29</v>
      </c>
      <c r="B25" s="44"/>
      <c r="C25" s="44"/>
      <c r="D25" s="44"/>
      <c r="E25" s="44"/>
      <c r="F25" s="44"/>
      <c r="G25" s="44"/>
      <c r="H25" s="44"/>
      <c r="I25" s="45"/>
      <c r="J25" s="42">
        <f>SUM(J18:J24)</f>
        <v>0</v>
      </c>
      <c r="K25" s="42">
        <f>SUM(K18:K24)</f>
        <v>0</v>
      </c>
      <c r="L25" s="42">
        <f>SUM(L18:L24)</f>
        <v>0</v>
      </c>
      <c r="M25" s="94">
        <f>SUM(M18:M24)</f>
        <v>0</v>
      </c>
      <c r="N25" s="101">
        <f>SUM(N18:N24)</f>
        <v>0</v>
      </c>
    </row>
    <row r="26" spans="1:14" ht="24.95" customHeight="1" x14ac:dyDescent="0.2"/>
    <row r="27" spans="1:14" ht="24.95" customHeight="1" thickBot="1" x14ac:dyDescent="0.25"/>
    <row r="28" spans="1:14" ht="15.75" thickBot="1" x14ac:dyDescent="0.25">
      <c r="A28" s="75" t="s">
        <v>32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7"/>
    </row>
    <row r="29" spans="1:14" ht="45" customHeight="1" x14ac:dyDescent="0.2">
      <c r="A29" s="93" t="s">
        <v>1</v>
      </c>
      <c r="B29" s="80" t="s">
        <v>33</v>
      </c>
      <c r="C29" s="81"/>
      <c r="D29" s="81"/>
      <c r="E29" s="81"/>
      <c r="F29" s="81"/>
      <c r="G29" s="81"/>
      <c r="H29" s="81"/>
      <c r="I29" s="82"/>
      <c r="J29" s="93" t="s">
        <v>34</v>
      </c>
      <c r="K29" s="78" t="s">
        <v>35</v>
      </c>
      <c r="L29" s="7" t="s">
        <v>48</v>
      </c>
    </row>
    <row r="30" spans="1:14" ht="15.75" thickBot="1" x14ac:dyDescent="0.25">
      <c r="A30" s="79"/>
      <c r="B30" s="83"/>
      <c r="C30" s="84"/>
      <c r="D30" s="84"/>
      <c r="E30" s="84"/>
      <c r="F30" s="84"/>
      <c r="G30" s="84"/>
      <c r="H30" s="84"/>
      <c r="I30" s="85"/>
      <c r="J30" s="79"/>
      <c r="K30" s="79"/>
      <c r="L30" s="7" t="s">
        <v>9</v>
      </c>
    </row>
    <row r="31" spans="1:14" ht="45.75" customHeight="1" thickBot="1" x14ac:dyDescent="0.25">
      <c r="A31" s="64" t="s">
        <v>44</v>
      </c>
      <c r="B31" s="86" t="s">
        <v>36</v>
      </c>
      <c r="C31" s="87"/>
      <c r="D31" s="87"/>
      <c r="E31" s="87"/>
      <c r="F31" s="87"/>
      <c r="G31" s="87"/>
      <c r="H31" s="87"/>
      <c r="I31" s="88"/>
      <c r="J31" s="29">
        <v>0</v>
      </c>
      <c r="K31" s="28">
        <v>4</v>
      </c>
      <c r="L31" s="46">
        <f>J31*K31</f>
        <v>0</v>
      </c>
    </row>
    <row r="32" spans="1:14" ht="67.5" customHeight="1" thickBot="1" x14ac:dyDescent="0.25">
      <c r="A32" s="65" t="s">
        <v>37</v>
      </c>
      <c r="B32" s="89" t="s">
        <v>38</v>
      </c>
      <c r="C32" s="90"/>
      <c r="D32" s="90"/>
      <c r="E32" s="90"/>
      <c r="F32" s="90"/>
      <c r="G32" s="90"/>
      <c r="H32" s="90"/>
      <c r="I32" s="91"/>
      <c r="J32" s="31">
        <v>0</v>
      </c>
      <c r="K32" s="47">
        <v>100</v>
      </c>
      <c r="L32" s="46">
        <f>J32*K32</f>
        <v>0</v>
      </c>
    </row>
    <row r="33" spans="1:12" ht="24.75" customHeight="1" thickBot="1" x14ac:dyDescent="0.25">
      <c r="A33" s="56"/>
      <c r="B33" s="57"/>
      <c r="C33" s="58"/>
      <c r="D33" s="58"/>
      <c r="E33" s="58"/>
      <c r="F33" s="58"/>
      <c r="G33" s="58"/>
      <c r="H33" s="58"/>
      <c r="I33" s="59"/>
      <c r="J33" s="60"/>
      <c r="K33" s="61"/>
      <c r="L33" s="46">
        <f>SUM(L31:L32)</f>
        <v>0</v>
      </c>
    </row>
    <row r="34" spans="1:12" ht="24.75" customHeight="1" thickBot="1" x14ac:dyDescent="0.25">
      <c r="A34" s="30"/>
      <c r="B34" s="26"/>
      <c r="C34" s="26"/>
      <c r="D34" s="26"/>
      <c r="E34" s="26"/>
      <c r="F34" s="26"/>
      <c r="G34" s="26"/>
      <c r="H34" s="26"/>
      <c r="I34" s="26"/>
      <c r="J34" s="27"/>
      <c r="K34" s="28"/>
      <c r="L34" s="24"/>
    </row>
    <row r="35" spans="1:12" ht="30" customHeight="1" thickBot="1" x14ac:dyDescent="0.25">
      <c r="A35" s="69" t="s">
        <v>39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62">
        <f>N13+N25+L31+L32</f>
        <v>0</v>
      </c>
    </row>
    <row r="36" spans="1:12" ht="30" customHeight="1" thickBot="1" x14ac:dyDescent="0.25">
      <c r="A36" s="71" t="s">
        <v>40</v>
      </c>
      <c r="B36" s="72"/>
      <c r="C36" s="72"/>
      <c r="D36" s="72"/>
      <c r="E36" s="72"/>
      <c r="F36" s="72"/>
      <c r="G36" s="72"/>
      <c r="H36" s="72"/>
      <c r="I36" s="72"/>
      <c r="J36" s="72"/>
      <c r="K36" s="73"/>
      <c r="L36" s="63">
        <f>L37-L35</f>
        <v>0</v>
      </c>
    </row>
    <row r="37" spans="1:12" ht="30" customHeight="1" thickBot="1" x14ac:dyDescent="0.25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4"/>
      <c r="L37" s="63">
        <f>L35*1.21</f>
        <v>0</v>
      </c>
    </row>
    <row r="38" spans="1:12" ht="15" x14ac:dyDescent="0.2">
      <c r="A38" s="8"/>
    </row>
  </sheetData>
  <sheetProtection algorithmName="SHA-512" hashValue="ITNdJNx2P25cMRiFnwMVxVaDQ2Ybcl//l58fRLX3WYup1gm7/y9UaAM1Wf0YF7Uq/w68BElvwplRV6wNn18psw==" saltValue="e0HOWx5ATmDaByUYRqm3wQ==" spinCount="100000" sheet="1" objects="1" scenarios="1"/>
  <protectedRanges>
    <protectedRange sqref="J31:J32" name="Oblast5"/>
    <protectedRange sqref="J6:J12" name="Oblast1"/>
    <protectedRange sqref="L6:L12" name="Oblast2"/>
    <protectedRange sqref="J18:J24" name="Oblast3"/>
    <protectedRange sqref="L18:L24" name="Oblast4"/>
  </protectedRanges>
  <mergeCells count="28">
    <mergeCell ref="A15:N15"/>
    <mergeCell ref="A3:N3"/>
    <mergeCell ref="A35:K35"/>
    <mergeCell ref="A36:K36"/>
    <mergeCell ref="A37:K37"/>
    <mergeCell ref="K29:K30"/>
    <mergeCell ref="A28:L28"/>
    <mergeCell ref="B29:I30"/>
    <mergeCell ref="B31:I31"/>
    <mergeCell ref="B32:I32"/>
    <mergeCell ref="I16:I17"/>
    <mergeCell ref="A29:A30"/>
    <mergeCell ref="J29:J30"/>
    <mergeCell ref="H4:H5"/>
    <mergeCell ref="I4:I5"/>
    <mergeCell ref="A16:A17"/>
    <mergeCell ref="H16:H17"/>
    <mergeCell ref="A4:A5"/>
    <mergeCell ref="B4:B5"/>
    <mergeCell ref="D4:D5"/>
    <mergeCell ref="E4:E5"/>
    <mergeCell ref="F4:F5"/>
    <mergeCell ref="G4:G5"/>
    <mergeCell ref="B16:B17"/>
    <mergeCell ref="D16:D17"/>
    <mergeCell ref="E16:E17"/>
    <mergeCell ref="F16:F17"/>
    <mergeCell ref="G16:G17"/>
  </mergeCells>
  <pageMargins left="0.51181102362204722" right="0.31496062992125984" top="0.78740157480314965" bottom="0.39370078740157483" header="0.31496062992125984" footer="0.31496062992125984"/>
  <pageSetup paperSize="9" scale="69" fitToHeight="0" orientation="landscape" r:id="rId1"/>
  <headerFooter>
    <oddFooter>&amp;C_x000D_&amp;1#&amp;"Calibri"&amp;11&amp;K000000 INTERNÍ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Janů Romana</dc:creator>
  <cp:lastModifiedBy>Janů Romana</cp:lastModifiedBy>
  <cp:lastPrinted>2025-06-12T05:51:59Z</cp:lastPrinted>
  <dcterms:created xsi:type="dcterms:W3CDTF">2025-06-11T04:58:03Z</dcterms:created>
  <dcterms:modified xsi:type="dcterms:W3CDTF">2025-08-11T07:50:12Z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92456b-7225-4f58-a5d8-e0dff685196a_Enabled">
    <vt:lpwstr>true</vt:lpwstr>
  </property>
  <property fmtid="{D5CDD505-2E9C-101B-9397-08002B2CF9AE}" pid="3" name="MSIP_Label_0392456b-7225-4f58-a5d8-e0dff685196a_SetDate">
    <vt:lpwstr>2025-06-11T05:20:46Z</vt:lpwstr>
  </property>
  <property fmtid="{D5CDD505-2E9C-101B-9397-08002B2CF9AE}" pid="4" name="MSIP_Label_0392456b-7225-4f58-a5d8-e0dff685196a_Method">
    <vt:lpwstr>Privileged</vt:lpwstr>
  </property>
  <property fmtid="{D5CDD505-2E9C-101B-9397-08002B2CF9AE}" pid="5" name="MSIP_Label_0392456b-7225-4f58-a5d8-e0dff685196a_Name">
    <vt:lpwstr>INTERNÍ</vt:lpwstr>
  </property>
  <property fmtid="{D5CDD505-2E9C-101B-9397-08002B2CF9AE}" pid="6" name="MSIP_Label_0392456b-7225-4f58-a5d8-e0dff685196a_SiteId">
    <vt:lpwstr>7c0de962-bcda-4490-991f-b971afe61ed9</vt:lpwstr>
  </property>
  <property fmtid="{D5CDD505-2E9C-101B-9397-08002B2CF9AE}" pid="7" name="MSIP_Label_0392456b-7225-4f58-a5d8-e0dff685196a_ActionId">
    <vt:lpwstr>cf995875-5319-421b-a837-fd0f9a0cb3e1</vt:lpwstr>
  </property>
  <property fmtid="{D5CDD505-2E9C-101B-9397-08002B2CF9AE}" pid="8" name="MSIP_Label_0392456b-7225-4f58-a5d8-e0dff685196a_ContentBits">
    <vt:lpwstr>2</vt:lpwstr>
  </property>
  <property fmtid="{D5CDD505-2E9C-101B-9397-08002B2CF9AE}" pid="9" name="MSIP_Label_0392456b-7225-4f58-a5d8-e0dff685196a_Tag">
    <vt:lpwstr>10, 0, 1, 1</vt:lpwstr>
  </property>
</Properties>
</file>