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zif04146\Desktop\Oddělení hospodářské správy\Rychlovská\Rekonstrukce 6. patra budovy Ve Smečkách, Praha 1_Atelier RENO_\6. PATRO - final\"/>
    </mc:Choice>
  </mc:AlternateContent>
  <xr:revisionPtr revIDLastSave="0" documentId="8_{2B25005B-AC1F-424D-AF79-87BD14A7483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kapitulace stavby" sheetId="1" r:id="rId1"/>
    <sheet name="25-01 - SZIF- 6.patro" sheetId="2" r:id="rId2"/>
    <sheet name="ELEKTRO" sheetId="3" r:id="rId3"/>
  </sheets>
  <definedNames>
    <definedName name="_xlnm._FilterDatabase" localSheetId="1" hidden="1">'25-01 - SZIF- 6.patro'!$C$122:$K$181</definedName>
    <definedName name="_xlnm.Print_Titles" localSheetId="1">'25-01 - SZIF- 6.patro'!$122:$122</definedName>
    <definedName name="_xlnm.Print_Titles" localSheetId="0">'Rekapitulace stavby'!$92:$92</definedName>
    <definedName name="_xlnm.Print_Area" localSheetId="1">'25-01 - SZIF- 6.patro'!$C$4:$J$37,'25-01 - SZIF- 6.patro'!$C$50:$J$76,'25-01 - SZIF- 6.patro'!$C$82:$J$106,'25-01 - SZIF- 6.patro'!$C$112:$J$181</definedName>
    <definedName name="_xlnm.Print_Area" localSheetId="2">ELEKTRO!$A$1:$H$61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3" l="1"/>
  <c r="H56" i="3"/>
  <c r="H55" i="3"/>
  <c r="F54" i="3"/>
  <c r="F53" i="3"/>
  <c r="F52" i="3"/>
  <c r="F51" i="3"/>
  <c r="H47" i="3"/>
  <c r="F47" i="3"/>
  <c r="H46" i="3"/>
  <c r="F46" i="3"/>
  <c r="F48" i="3" s="1"/>
  <c r="N45" i="3"/>
  <c r="H41" i="3"/>
  <c r="H40" i="3"/>
  <c r="H39" i="3"/>
  <c r="H38" i="3"/>
  <c r="H37" i="3"/>
  <c r="F37" i="3"/>
  <c r="H36" i="3"/>
  <c r="H35" i="3"/>
  <c r="F35" i="3"/>
  <c r="H34" i="3"/>
  <c r="F34" i="3"/>
  <c r="H33" i="3"/>
  <c r="F33" i="3"/>
  <c r="H32" i="3"/>
  <c r="F32" i="3"/>
  <c r="H31" i="3"/>
  <c r="F31" i="3"/>
  <c r="N28" i="3"/>
  <c r="F28" i="3"/>
  <c r="H27" i="3"/>
  <c r="H26" i="3"/>
  <c r="J35" i="2"/>
  <c r="J34" i="2"/>
  <c r="AY95" i="1"/>
  <c r="J33" i="2"/>
  <c r="AX95" i="1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T147" i="2"/>
  <c r="R148" i="2"/>
  <c r="R147" i="2"/>
  <c r="P148" i="2"/>
  <c r="P147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T129" i="2"/>
  <c r="R130" i="2"/>
  <c r="R129" i="2"/>
  <c r="P130" i="2"/>
  <c r="P129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F117" i="2"/>
  <c r="E115" i="2"/>
  <c r="F87" i="2"/>
  <c r="E85" i="2"/>
  <c r="J22" i="2"/>
  <c r="E22" i="2"/>
  <c r="J120" i="2"/>
  <c r="J21" i="2"/>
  <c r="J19" i="2"/>
  <c r="E19" i="2"/>
  <c r="J89" i="2"/>
  <c r="J18" i="2"/>
  <c r="J16" i="2"/>
  <c r="E16" i="2"/>
  <c r="F120" i="2"/>
  <c r="J15" i="2"/>
  <c r="J13" i="2"/>
  <c r="E13" i="2"/>
  <c r="F119" i="2"/>
  <c r="J12" i="2"/>
  <c r="J10" i="2"/>
  <c r="J117" i="2"/>
  <c r="L90" i="1"/>
  <c r="AM90" i="1"/>
  <c r="AM89" i="1"/>
  <c r="L89" i="1"/>
  <c r="AM87" i="1"/>
  <c r="L87" i="1"/>
  <c r="L85" i="1"/>
  <c r="L84" i="1"/>
  <c r="BK171" i="2"/>
  <c r="J168" i="2"/>
  <c r="BK160" i="2"/>
  <c r="J156" i="2"/>
  <c r="BK152" i="2"/>
  <c r="J145" i="2"/>
  <c r="J142" i="2"/>
  <c r="J136" i="2"/>
  <c r="BK180" i="2"/>
  <c r="J178" i="2"/>
  <c r="J169" i="2"/>
  <c r="BK157" i="2"/>
  <c r="J152" i="2"/>
  <c r="BK134" i="2"/>
  <c r="J180" i="2"/>
  <c r="BK173" i="2"/>
  <c r="BK167" i="2"/>
  <c r="BK163" i="2"/>
  <c r="BK136" i="2"/>
  <c r="J174" i="2"/>
  <c r="BK169" i="2"/>
  <c r="J167" i="2"/>
  <c r="J163" i="2"/>
  <c r="J155" i="2"/>
  <c r="J150" i="2"/>
  <c r="J144" i="2"/>
  <c r="J140" i="2"/>
  <c r="BK132" i="2"/>
  <c r="J128" i="2"/>
  <c r="BK181" i="2"/>
  <c r="J160" i="2"/>
  <c r="BK155" i="2"/>
  <c r="J151" i="2"/>
  <c r="BK145" i="2"/>
  <c r="J133" i="2"/>
  <c r="BK128" i="2"/>
  <c r="BK177" i="2"/>
  <c r="J171" i="2"/>
  <c r="BK165" i="2"/>
  <c r="J138" i="2"/>
  <c r="J173" i="2"/>
  <c r="J165" i="2"/>
  <c r="BK161" i="2"/>
  <c r="J157" i="2"/>
  <c r="BK151" i="2"/>
  <c r="BK144" i="2"/>
  <c r="BK141" i="2"/>
  <c r="J134" i="2"/>
  <c r="J126" i="2"/>
  <c r="BK179" i="2"/>
  <c r="J161" i="2"/>
  <c r="BK156" i="2"/>
  <c r="BK150" i="2"/>
  <c r="BK142" i="2"/>
  <c r="J130" i="2"/>
  <c r="J179" i="2"/>
  <c r="J172" i="2"/>
  <c r="BK166" i="2"/>
  <c r="BK140" i="2"/>
  <c r="BK172" i="2"/>
  <c r="J166" i="2"/>
  <c r="J162" i="2"/>
  <c r="BK159" i="2"/>
  <c r="J153" i="2"/>
  <c r="J141" i="2"/>
  <c r="BK130" i="2"/>
  <c r="AS94" i="1"/>
  <c r="BK178" i="2"/>
  <c r="J177" i="2"/>
  <c r="J159" i="2"/>
  <c r="BK153" i="2"/>
  <c r="BK138" i="2"/>
  <c r="J132" i="2"/>
  <c r="BK126" i="2"/>
  <c r="J181" i="2"/>
  <c r="BK174" i="2"/>
  <c r="BK168" i="2"/>
  <c r="BK162" i="2"/>
  <c r="BK133" i="2"/>
  <c r="T176" i="2" l="1"/>
  <c r="H58" i="3"/>
  <c r="H48" i="3"/>
  <c r="H28" i="3"/>
  <c r="F58" i="3"/>
  <c r="F42" i="3"/>
  <c r="F43" i="3" s="1"/>
  <c r="H5" i="3" s="1"/>
  <c r="H42" i="3"/>
  <c r="H43" i="3" s="1"/>
  <c r="H6" i="3" s="1"/>
  <c r="T125" i="2"/>
  <c r="P131" i="2"/>
  <c r="P124" i="2" s="1"/>
  <c r="T149" i="2"/>
  <c r="BK158" i="2"/>
  <c r="J158" i="2" s="1"/>
  <c r="J103" i="2" s="1"/>
  <c r="T158" i="2"/>
  <c r="T170" i="2"/>
  <c r="P125" i="2"/>
  <c r="BK131" i="2"/>
  <c r="J131" i="2" s="1"/>
  <c r="J98" i="2" s="1"/>
  <c r="T131" i="2"/>
  <c r="P149" i="2"/>
  <c r="P146" i="2" s="1"/>
  <c r="BK154" i="2"/>
  <c r="J154" i="2" s="1"/>
  <c r="J102" i="2" s="1"/>
  <c r="T154" i="2"/>
  <c r="P158" i="2"/>
  <c r="BK170" i="2"/>
  <c r="J170" i="2"/>
  <c r="J104" i="2" s="1"/>
  <c r="P176" i="2"/>
  <c r="BK125" i="2"/>
  <c r="J125" i="2"/>
  <c r="J96" i="2" s="1"/>
  <c r="R125" i="2"/>
  <c r="R131" i="2"/>
  <c r="BK149" i="2"/>
  <c r="J149" i="2" s="1"/>
  <c r="J101" i="2" s="1"/>
  <c r="R149" i="2"/>
  <c r="R146" i="2"/>
  <c r="P154" i="2"/>
  <c r="R154" i="2"/>
  <c r="R158" i="2"/>
  <c r="P170" i="2"/>
  <c r="R170" i="2"/>
  <c r="BK176" i="2"/>
  <c r="J176" i="2"/>
  <c r="J105" i="2"/>
  <c r="R176" i="2"/>
  <c r="BK129" i="2"/>
  <c r="J129" i="2"/>
  <c r="J97" i="2" s="1"/>
  <c r="F89" i="2"/>
  <c r="J90" i="2"/>
  <c r="J119" i="2"/>
  <c r="BE132" i="2"/>
  <c r="BE133" i="2"/>
  <c r="BE134" i="2"/>
  <c r="BE163" i="2"/>
  <c r="BE166" i="2"/>
  <c r="BE167" i="2"/>
  <c r="BE169" i="2"/>
  <c r="BE171" i="2"/>
  <c r="BE174" i="2"/>
  <c r="BE181" i="2"/>
  <c r="J87" i="2"/>
  <c r="F90" i="2"/>
  <c r="BE126" i="2"/>
  <c r="BE130" i="2"/>
  <c r="BE136" i="2"/>
  <c r="BE138" i="2"/>
  <c r="BE140" i="2"/>
  <c r="BE153" i="2"/>
  <c r="BE155" i="2"/>
  <c r="BE157" i="2"/>
  <c r="BE159" i="2"/>
  <c r="BE168" i="2"/>
  <c r="BE177" i="2"/>
  <c r="BE178" i="2"/>
  <c r="BE179" i="2"/>
  <c r="BE180" i="2"/>
  <c r="BE128" i="2"/>
  <c r="BE141" i="2"/>
  <c r="BE142" i="2"/>
  <c r="BE144" i="2"/>
  <c r="BE145" i="2"/>
  <c r="BE150" i="2"/>
  <c r="BE151" i="2"/>
  <c r="BE152" i="2"/>
  <c r="BE156" i="2"/>
  <c r="BE160" i="2"/>
  <c r="BE161" i="2"/>
  <c r="BE162" i="2"/>
  <c r="BE165" i="2"/>
  <c r="BE172" i="2"/>
  <c r="BE173" i="2"/>
  <c r="J32" i="2"/>
  <c r="AW95" i="1" s="1"/>
  <c r="F34" i="2"/>
  <c r="BC95" i="1" s="1"/>
  <c r="BC94" i="1" s="1"/>
  <c r="W32" i="1" s="1"/>
  <c r="F35" i="2"/>
  <c r="BD95" i="1"/>
  <c r="BD94" i="1" s="1"/>
  <c r="W33" i="1" s="1"/>
  <c r="F33" i="2"/>
  <c r="BB95" i="1"/>
  <c r="BB94" i="1" s="1"/>
  <c r="AX94" i="1" s="1"/>
  <c r="F32" i="2"/>
  <c r="BA95" i="1" s="1"/>
  <c r="BA94" i="1" s="1"/>
  <c r="W30" i="1" s="1"/>
  <c r="T146" i="2" l="1"/>
  <c r="H7" i="3"/>
  <c r="H12" i="3" s="1"/>
  <c r="R124" i="2"/>
  <c r="R123" i="2" s="1"/>
  <c r="P123" i="2"/>
  <c r="AU95" i="1"/>
  <c r="AU94" i="1" s="1"/>
  <c r="T124" i="2"/>
  <c r="T123" i="2" s="1"/>
  <c r="BK124" i="2"/>
  <c r="J124" i="2"/>
  <c r="J95" i="2"/>
  <c r="AW94" i="1"/>
  <c r="AK30" i="1" s="1"/>
  <c r="W31" i="1"/>
  <c r="AY94" i="1"/>
  <c r="H17" i="3" l="1"/>
  <c r="H18" i="3" s="1"/>
  <c r="I148" i="2"/>
  <c r="J148" i="2" l="1"/>
  <c r="BE148" i="2" s="1"/>
  <c r="BK148" i="2"/>
  <c r="BK147" i="2" s="1"/>
  <c r="BK146" i="2" l="1"/>
  <c r="J147" i="2"/>
  <c r="J100" i="2" s="1"/>
  <c r="J31" i="2"/>
  <c r="AV95" i="1" s="1"/>
  <c r="AT95" i="1" s="1"/>
  <c r="F31" i="2"/>
  <c r="AZ95" i="1" s="1"/>
  <c r="AZ94" i="1" s="1"/>
  <c r="W29" i="1" l="1"/>
  <c r="AV94" i="1"/>
  <c r="J146" i="2"/>
  <c r="J99" i="2" s="1"/>
  <c r="BK123" i="2"/>
  <c r="J123" i="2" s="1"/>
  <c r="J94" i="2" l="1"/>
  <c r="J28" i="2"/>
  <c r="AK29" i="1"/>
  <c r="AT94" i="1"/>
  <c r="AG95" i="1" l="1"/>
  <c r="J37" i="2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<sst xmlns="http://schemas.openxmlformats.org/spreadsheetml/2006/main" count="1067" uniqueCount="381">
  <si>
    <t>Export Komplet</t>
  </si>
  <si>
    <t/>
  </si>
  <si>
    <t>2.0</t>
  </si>
  <si>
    <t>False</t>
  </si>
  <si>
    <t>{cb2bda2d-667c-4ca7-8398-3247b286463b}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</si>
  <si>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</si>
  <si>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</si>
  <si>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</si>
  <si>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</si>
  <si>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</si>
  <si>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</si>
  <si>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</si>
  <si>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</si>
  <si>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</si>
  <si>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25-01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</si>
  <si>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</si>
  <si>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</si>
  <si>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SZIF- 6.patro</t>
  </si>
  <si>
    <t>KSO:</t>
  </si>
  <si>
    <t>CC-CZ:</t>
  </si>
  <si>
    <t>Místo:</t>
  </si>
  <si>
    <t>Praha 1</t>
  </si>
  <si>
    <t>Datum:</t>
  </si>
  <si>
    <t>8. 1. 2025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</si>
  <si>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</si>
  <si>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</si>
  <si>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</si>
  <si>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</si>
  <si>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</si>
  <si>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</si>
  <si>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</si>
  <si>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</si>
  <si>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</si>
  <si>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</si>
  <si>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</si>
  <si>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</si>
  <si>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</si>
  <si>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</si>
  <si>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</si>
  <si>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</si>
  <si>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</si>
  <si>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</si>
  <si>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</si>
  <si>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</si>
  <si>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</si>
  <si>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</si>
  <si>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</si>
  <si>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</si>
  <si>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</si>
  <si>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</si>
  <si>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</si>
  <si>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</si>
  <si>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</si>
  <si>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</si>
  <si>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</si>
  <si>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</si>
  <si>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</si>
  <si>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</si>
  <si>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</si>
  <si>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</si>
  <si>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</si>
  <si>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</si>
  <si>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</si>
  <si>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</si>
  <si>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</si>
  <si>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</si>
  <si>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</si>
  <si>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</si>
  <si>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</si>
  <si>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</si>
  <si>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</si>
  <si>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</si>
  <si>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</si>
  <si>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</si>
  <si>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</si>
  <si>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</si>
  <si>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</si>
  <si>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</si>
  <si>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</si>
  <si>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</si>
  <si>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</si>
  <si>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</si>
  <si>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</si>
  <si>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</si>
  <si>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</si>
  <si>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</si>
  <si>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</si>
  <si>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</si>
  <si>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</si>
  <si>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</si>
  <si>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</si>
  <si>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</si>
  <si>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>PSV - Práce a dodávky PSV</t>
  </si>
  <si>
    <t xml:space="preserve">    741 - Elektroinstalace - silnoproud</t>
  </si>
  <si>
    <t xml:space="preserve">    763 - Konstrukce suché výstavby</t>
  </si>
  <si>
    <t xml:space="preserve">    766 - Konstrukce truhlářské</t>
  </si>
  <si>
    <t xml:space="preserve">    776 - Podlahy povlakové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</si>
  <si>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</si>
  <si>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</si>
  <si>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</si>
  <si>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</si>
  <si>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</si>
  <si>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</si>
  <si>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</si>
  <si>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</si>
  <si>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</si>
  <si>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</si>
  <si>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</si>
  <si>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</si>
  <si>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</si>
  <si>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</si>
  <si>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</si>
  <si>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</si>
  <si>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</si>
  <si>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</si>
  <si>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</si>
  <si>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</si>
  <si>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</si>
  <si>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310239211</t>
  </si>
  <si>
    <t>Zazdívka otvorů pl přes 1 do 4 m2 ve zdivu nadzákladovém cihlami pálenými na MVC</t>
  </si>
  <si>
    <t>m3</t>
  </si>
  <si>
    <t>4</t>
  </si>
  <si>
    <t>1905150037</t>
  </si>
  <si>
    <t>VV</t>
  </si>
  <si>
    <t>0,80*2,0*0,1</t>
  </si>
  <si>
    <t>317168013</t>
  </si>
  <si>
    <t>Překlad keramický plochý š 115 mm dl 1500 mm</t>
  </si>
  <si>
    <t>kus</t>
  </si>
  <si>
    <t>-814642616</t>
  </si>
  <si>
    <t>6</t>
  </si>
  <si>
    <t>Úpravy povrchů, podlahy a osazování výplní</t>
  </si>
  <si>
    <t>612311141</t>
  </si>
  <si>
    <t>Vápenná omítka štuková dvouvrstvá vnitřních stěn nanášená ručně</t>
  </si>
  <si>
    <t>m2</t>
  </si>
  <si>
    <t>1669117361</t>
  </si>
  <si>
    <t>9</t>
  </si>
  <si>
    <t>Ostatní konstrukce a práce, bourání</t>
  </si>
  <si>
    <t>941100</t>
  </si>
  <si>
    <t xml:space="preserve">Demontáž vybavení šatny </t>
  </si>
  <si>
    <t>soubor</t>
  </si>
  <si>
    <t>-698356026</t>
  </si>
  <si>
    <t>5</t>
  </si>
  <si>
    <t>949101112</t>
  </si>
  <si>
    <t>Lešení pomocné pro objekty pozemních staveb s lešeňovou podlahou v přes 1,9 do 3,5 m zatížení do 150 kg/m2</t>
  </si>
  <si>
    <t>140727454</t>
  </si>
  <si>
    <t>968072455</t>
  </si>
  <si>
    <t>Vybourání kovových dveřních zárubní pl do 2 m2</t>
  </si>
  <si>
    <t>-1726739232</t>
  </si>
  <si>
    <t>0,6*1,97</t>
  </si>
  <si>
    <t>7</t>
  </si>
  <si>
    <t>971035661</t>
  </si>
  <si>
    <t>Vybourání otvorů ve zdivu cihelném pl do 4 m2 na MC tl do 600 mm</t>
  </si>
  <si>
    <t>490706965</t>
  </si>
  <si>
    <t>1,1*2,02*0,53</t>
  </si>
  <si>
    <t>8</t>
  </si>
  <si>
    <t>974031167</t>
  </si>
  <si>
    <t>Vysekání rýh ve zdivu cihelném hl do 150 mm š do 300 mm</t>
  </si>
  <si>
    <t>m</t>
  </si>
  <si>
    <t>1509316336</t>
  </si>
  <si>
    <t>1,45*3</t>
  </si>
  <si>
    <t>997013217</t>
  </si>
  <si>
    <t>Vnitrostaveništní doprava suti a vybouraných hmot pro budovy v přes 21 do 24 m ručně</t>
  </si>
  <si>
    <t>t</t>
  </si>
  <si>
    <t>-1179381744</t>
  </si>
  <si>
    <t>10</t>
  </si>
  <si>
    <t>997013501</t>
  </si>
  <si>
    <t>Odvoz suti a vybouraných hmot na skládku nebo meziskládku do 1 km se složením</t>
  </si>
  <si>
    <t>-1887740268</t>
  </si>
  <si>
    <t>11</t>
  </si>
  <si>
    <t>997013509</t>
  </si>
  <si>
    <t>Příplatek k odvozu suti a vybouraných hmot na skládku ZKD 1 km přes 1 km</t>
  </si>
  <si>
    <t>2131307406</t>
  </si>
  <si>
    <t>4,200*19</t>
  </si>
  <si>
    <t>997013871</t>
  </si>
  <si>
    <t>Poplatek za uložení stavebního odpadu na recyklační skládce (skládkovné) směsného stavebního a demoličního kód odpadu 17 09 04</t>
  </si>
  <si>
    <t>2062284511</t>
  </si>
  <si>
    <t>13</t>
  </si>
  <si>
    <t>998011010</t>
  </si>
  <si>
    <t>Přesun hmot pro budovy zděné s omezením mechanizace pro budovy v přes 12 do 24 m</t>
  </si>
  <si>
    <t>-249587603</t>
  </si>
  <si>
    <t>PSV</t>
  </si>
  <si>
    <t>Práce a dodávky PSV</t>
  </si>
  <si>
    <t>741</t>
  </si>
  <si>
    <t>Elektroinstalace - silnoproud</t>
  </si>
  <si>
    <t>14</t>
  </si>
  <si>
    <t>7411</t>
  </si>
  <si>
    <t>Elektrosilnoproud</t>
  </si>
  <si>
    <t>16</t>
  </si>
  <si>
    <t>-696115310</t>
  </si>
  <si>
    <t>763</t>
  </si>
  <si>
    <t>Konstrukce suché výstavby</t>
  </si>
  <si>
    <t>15</t>
  </si>
  <si>
    <t>76313100</t>
  </si>
  <si>
    <t>Úprava SDK podhledu ( kabely pro světla)</t>
  </si>
  <si>
    <t>-311063928</t>
  </si>
  <si>
    <t>763131441</t>
  </si>
  <si>
    <t>SDK podhled desky 2xDF 12,5 bez izolace dvouvrstvá spodní kce profil CD+UD REI 120</t>
  </si>
  <si>
    <t>-670692570</t>
  </si>
  <si>
    <t>17</t>
  </si>
  <si>
    <t>763131822</t>
  </si>
  <si>
    <t>Demontáž SDK podhledu s dvouvrstvou nosnou kcí z ocelových profilů opláštění dvojité</t>
  </si>
  <si>
    <t>943646952</t>
  </si>
  <si>
    <t>18</t>
  </si>
  <si>
    <t>998763212</t>
  </si>
  <si>
    <t>Přesun hmot procentní pro dřevostavby s omezením mechanizace v objektech v přes 12 do 24 m</t>
  </si>
  <si>
    <t>%</t>
  </si>
  <si>
    <t>138185963</t>
  </si>
  <si>
    <t>766</t>
  </si>
  <si>
    <t>Konstrukce truhlářské</t>
  </si>
  <si>
    <t>19</t>
  </si>
  <si>
    <t>7661</t>
  </si>
  <si>
    <t>Dveře 800/1970 vč.zárubně komplet dle pol.T/01 D+M</t>
  </si>
  <si>
    <t>-1765483202</t>
  </si>
  <si>
    <t>20</t>
  </si>
  <si>
    <t>7662</t>
  </si>
  <si>
    <t>Dělící konstrukce dle v.č.D.1.1.05 komplet D+M</t>
  </si>
  <si>
    <t>1405168208</t>
  </si>
  <si>
    <t>998766213</t>
  </si>
  <si>
    <t>Přesun hmot procentní pro kce truhlářské s omezením mechanizace v objektech v přes 12 do 24 m</t>
  </si>
  <si>
    <t>48533297</t>
  </si>
  <si>
    <t>776</t>
  </si>
  <si>
    <t>Podlahy povlakové</t>
  </si>
  <si>
    <t>22</t>
  </si>
  <si>
    <t>776111112</t>
  </si>
  <si>
    <t>Broušení betonového podkladu povlakových podlah</t>
  </si>
  <si>
    <t>-2005550663</t>
  </si>
  <si>
    <t>23</t>
  </si>
  <si>
    <t>776111311</t>
  </si>
  <si>
    <t>Vysátí podkladu povlakových podlah</t>
  </si>
  <si>
    <t>-1671712071</t>
  </si>
  <si>
    <t>24</t>
  </si>
  <si>
    <t>776121321</t>
  </si>
  <si>
    <t>Neředěná penetrace savého podkladu povlakových podlah</t>
  </si>
  <si>
    <t>253004033</t>
  </si>
  <si>
    <t>25</t>
  </si>
  <si>
    <t>776141122</t>
  </si>
  <si>
    <t>Stěrka podlahová nivelační pro vyrovnání podkladu povlakových podlah pevnosti 30 MPa tl přes 3 do 5 mm</t>
  </si>
  <si>
    <t>-648548839</t>
  </si>
  <si>
    <t>26</t>
  </si>
  <si>
    <t>776201812</t>
  </si>
  <si>
    <t>Demontáž lepených povlakových podlah s podložkou ručně</t>
  </si>
  <si>
    <t>588188961</t>
  </si>
  <si>
    <t>19,3+11,1+4,2+86+14+55,4+12,4+7,7+3,2</t>
  </si>
  <si>
    <t>27</t>
  </si>
  <si>
    <t>776211131</t>
  </si>
  <si>
    <t xml:space="preserve">Lepení textilních pásů </t>
  </si>
  <si>
    <t>-1582451004</t>
  </si>
  <si>
    <t>28</t>
  </si>
  <si>
    <t>M</t>
  </si>
  <si>
    <t>69751106</t>
  </si>
  <si>
    <t>koberec zátěžový všívaná smyčka vlákno 100%  vlna, třída zátěže 23/33, útlum 30dB</t>
  </si>
  <si>
    <t>32</t>
  </si>
  <si>
    <t>83656923</t>
  </si>
  <si>
    <t>29</t>
  </si>
  <si>
    <t>776421110</t>
  </si>
  <si>
    <t>Montáž obvodových lišt lepením vč.dodávky</t>
  </si>
  <si>
    <t>-470600840</t>
  </si>
  <si>
    <t>30</t>
  </si>
  <si>
    <t>776991821</t>
  </si>
  <si>
    <t>Odstranění lepidla ručně z podlah</t>
  </si>
  <si>
    <t>490166768</t>
  </si>
  <si>
    <t>31</t>
  </si>
  <si>
    <t>998776213</t>
  </si>
  <si>
    <t>Přesun hmot procentní pro podlahy povlakové s omezením mechanizace v objektech v přes 12 do 24 m</t>
  </si>
  <si>
    <t>-620833259</t>
  </si>
  <si>
    <t>784</t>
  </si>
  <si>
    <t>Dokončovací práce - malby a tapety</t>
  </si>
  <si>
    <t>784111031</t>
  </si>
  <si>
    <t>Omytí podkladu v místnostech v do 3,80 m</t>
  </si>
  <si>
    <t>-1802475901</t>
  </si>
  <si>
    <t>33</t>
  </si>
  <si>
    <t>784161401</t>
  </si>
  <si>
    <t>Celoplošné vyhlazení podkladu sádrovou stěrkou v místnostech v do 3,80 m</t>
  </si>
  <si>
    <t>-1435691913</t>
  </si>
  <si>
    <t>34</t>
  </si>
  <si>
    <t>784181101</t>
  </si>
  <si>
    <t>Základní akrylátová jednonásobná bezbarvá penetrace podkladu v místnostech v do 3,80 m</t>
  </si>
  <si>
    <t>571900908</t>
  </si>
  <si>
    <t>35</t>
  </si>
  <si>
    <t>784221101</t>
  </si>
  <si>
    <t>Dvojnásobné bílé malby ze směsí za sucha dobře otěruvzdorných v místnostech do 3,80 m</t>
  </si>
  <si>
    <t>-263488979</t>
  </si>
  <si>
    <t>213,300+426,25</t>
  </si>
  <si>
    <t>VRN</t>
  </si>
  <si>
    <t>Vedlejší rozpočtové náklady</t>
  </si>
  <si>
    <t>36</t>
  </si>
  <si>
    <t>VRN3</t>
  </si>
  <si>
    <t>Zařízení staveniště  1,5%</t>
  </si>
  <si>
    <t>-53519082</t>
  </si>
  <si>
    <t>37</t>
  </si>
  <si>
    <t>VRN6</t>
  </si>
  <si>
    <t>Územní vlivy 4,5%</t>
  </si>
  <si>
    <t>1299898889</t>
  </si>
  <si>
    <t>38</t>
  </si>
  <si>
    <t>VRN7</t>
  </si>
  <si>
    <t>Provozní vlivy 1,8%</t>
  </si>
  <si>
    <t>1441434786</t>
  </si>
  <si>
    <t>39</t>
  </si>
  <si>
    <t>VRN8</t>
  </si>
  <si>
    <t>Mimostaveništní doprava  5%</t>
  </si>
  <si>
    <t>-1763291794</t>
  </si>
  <si>
    <t>40</t>
  </si>
  <si>
    <t>VRN9</t>
  </si>
  <si>
    <t>Ztížené pracovní podmínky ( práce v sobotu a v neděli ) 3,5%</t>
  </si>
  <si>
    <t>-2097146796</t>
  </si>
  <si>
    <t>SZIF - Stavební úpravy v objektu Ve Smečkách 33 - Výměna svítidel v 6.NP</t>
  </si>
  <si>
    <t>Rekapitulace rozpočtu</t>
  </si>
  <si>
    <t>HLAVA III.</t>
  </si>
  <si>
    <t>Základní rozpočtové náklady</t>
  </si>
  <si>
    <t>Dodávka materiálu</t>
  </si>
  <si>
    <t>Montážní práce a služby</t>
  </si>
  <si>
    <t>Celkem</t>
  </si>
  <si>
    <t>Celkem bez DPH</t>
  </si>
  <si>
    <t>Daň z přidané hodnoty</t>
  </si>
  <si>
    <t>Základní sazba DPH</t>
  </si>
  <si>
    <t>DPH celkem</t>
  </si>
  <si>
    <t>Celkem s DPH</t>
  </si>
  <si>
    <t>materiálu ELEKTROINSTALACE</t>
  </si>
  <si>
    <t>Montáž materiálu</t>
  </si>
  <si>
    <t>No.</t>
  </si>
  <si>
    <t>Popis položky</t>
  </si>
  <si>
    <t>Počet</t>
  </si>
  <si>
    <t>Měr.jedn.</t>
  </si>
  <si>
    <t>Kč m.j.</t>
  </si>
  <si>
    <t>Kč celkem</t>
  </si>
  <si>
    <t>Demontáže</t>
  </si>
  <si>
    <t>1.1</t>
  </si>
  <si>
    <t>Demontáž a ekologická likvidace svítidla</t>
  </si>
  <si>
    <t>ks</t>
  </si>
  <si>
    <t>-</t>
  </si>
  <si>
    <t>1.2</t>
  </si>
  <si>
    <t>Demontáž vypínače</t>
  </si>
  <si>
    <t>Úložný materiál,spínače, zásuvky, krabice, příslušenství</t>
  </si>
  <si>
    <t>2.1</t>
  </si>
  <si>
    <t>Přístrojové krabice (univerzální a rozbočovací) do omítek</t>
  </si>
  <si>
    <t>2.2</t>
  </si>
  <si>
    <t>Svorgovnice (např. Wago)</t>
  </si>
  <si>
    <t>kpl</t>
  </si>
  <si>
    <t>2.3</t>
  </si>
  <si>
    <t>Vypínač č.1 250V/10AX vč. klapátka a rámečku (barvu a typ dle stávajícího standardu)</t>
  </si>
  <si>
    <t>2.4</t>
  </si>
  <si>
    <t>Vypínač kombinovaný se spínačem č.6+1/0 250V/10AX vč. klapátka a rámečku (barvu a typ dle stávajícího standardu)</t>
  </si>
  <si>
    <t>2.5</t>
  </si>
  <si>
    <t>Drážkování a zasekávání do zdiva, včetně sádrování</t>
  </si>
  <si>
    <t>hod</t>
  </si>
  <si>
    <t>2.6</t>
  </si>
  <si>
    <t xml:space="preserve">Protahování kabeláže stávajícím podhledem </t>
  </si>
  <si>
    <t>2.7</t>
  </si>
  <si>
    <t>Úprava stávajícího kabelového vývodu (úprava pozice dle nového typu svítidla</t>
  </si>
  <si>
    <t>2.8</t>
  </si>
  <si>
    <t>Doprava materiálu na stavbu</t>
  </si>
  <si>
    <t>2.9</t>
  </si>
  <si>
    <t>Likvidace stavebního odpadu</t>
  </si>
  <si>
    <t>2.10</t>
  </si>
  <si>
    <t>Vyhotovení dokumentace skutečného provedení</t>
  </si>
  <si>
    <t>2.11</t>
  </si>
  <si>
    <t>Výchozí revize elektroinstalace</t>
  </si>
  <si>
    <t>2.12</t>
  </si>
  <si>
    <t>Drobný nespecifikovaný materiál</t>
  </si>
  <si>
    <t>Kabely</t>
  </si>
  <si>
    <t>3.1</t>
  </si>
  <si>
    <t>Kabel CYKY-J 5x1,5</t>
  </si>
  <si>
    <t>3.2</t>
  </si>
  <si>
    <t>Kabel CYKY-J 3x1,5</t>
  </si>
  <si>
    <t>Svítidla*</t>
  </si>
  <si>
    <t>4.1</t>
  </si>
  <si>
    <t>Svítidlo č. B1 - Panelové LED svítidlo pro zavěšenou montáž v interiéru. Přímá a nepřímá vyzařovací charakteristika, nízké oslnění. Tělo svítidla vyrobeno z ocelového plechu, hliníkový rám. Dodávka včetně instalačního příslušenství pro zavěšenou montáž.
Tech. spec.: LED / 36W / 3800lm / Ra80 / 3000K / 230V / 50Hz / IP20</t>
  </si>
  <si>
    <t>4.2</t>
  </si>
  <si>
    <t>Svítidlo č. B2 - Panelové LED svítidlo pro přisazenou montáž v interiéru. Přímá vyzařovací charakteristika, nízké úroveň oslnění, vestavěný regulovatelný předřadník PuschDIM. Tělo svítidla vyrobeno z ocelového plechu, hliníkový rám. Dodávka včetně instalačního příslušenství pro přisazenou montáž
Tech. spec.: LED / 33W / 4320lm / Ra80 / 3000K / 230V / 50Hz / IP20</t>
  </si>
  <si>
    <t>4.3</t>
  </si>
  <si>
    <t>Svítidlo č. B3 - Panelové LED svítidlo pro zavěšenou montáž v interiéru. Přímá vyzařovací charakteristika, nízké úroveň oslnění. Tělo svítidla vyrobeno z ocelového plechu, hliníkový rám. Dodávka včetně instalačního příslušenství pro přisazenou montáž
Tech. spec.: LED / 33W / 4320lm / Ra80 / 3000K / 230V / 50Hz / IP20</t>
  </si>
  <si>
    <t>4.4</t>
  </si>
  <si>
    <t>Svítidlo č. H1 - Přisazené bodové svítidlo s jedním směrově nastavitelným reflektorem. Tělo svítidla vyrobeno z hladce lakovaného plechu, reflektor osazen paticí GU10. Dodávka včetně světelného zdroje LED a montážního příslušenství.
Tech. spec.: 1x LED žárovka / 8W / 720lm / Ra80 / 3000K / 230V / 50Hz / IP20</t>
  </si>
  <si>
    <t>4.5</t>
  </si>
  <si>
    <t>Montáž svítidel a příslušenství svítidel do pozice dle PD (včetně instalce světelných pásků, instalačních lišt a prokabelování s napájecím zdrojem)</t>
  </si>
  <si>
    <t>4.6</t>
  </si>
  <si>
    <t xml:space="preserve">Zapojení svítidel, dle instrukcí výrobce příslušného svítidla </t>
  </si>
  <si>
    <t>h</t>
  </si>
  <si>
    <t>4.7</t>
  </si>
  <si>
    <t xml:space="preserve">Certifikované měření osvětlení vč. vystavení autorizovaného protokolu </t>
  </si>
  <si>
    <t xml:space="preserve">* Cena svítidel zahrnuje recyklační poplatek za svítidla a světelné zdroje dle zákona o odpadech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</si>
</sst>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%"/>
    <numFmt numFmtId="165" formatCode="dd\.mm\.yyyy"/>
    <numFmt numFmtId="166" formatCode="#,##0.00000"/>
    <numFmt numFmtId="167" formatCode="#,##0.000"/>
    <numFmt numFmtId="168" formatCode="#,##0.00\ &quot;Kč&quot;"/>
    <numFmt numFmtId="169" formatCode="#,##0.00&quot; Kč&quot;"/>
    <numFmt numFmtId="170" formatCode="#,##0.00\ _K_č"/>
  </numFmts>
  <fonts count="6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i/>
      <sz val="12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sz val="9"/>
      <name val="Arial CE"/>
      <family val="2"/>
      <charset val="238"/>
    </font>
    <font>
      <sz val="1"/>
      <name val="Arial CE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10"/>
      <name val="Arial"/>
      <family val="2"/>
      <charset val="238"/>
    </font>
    <font>
      <sz val="1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sz val="1"/>
      <color indexed="55"/>
      <name val="Arial CE"/>
      <family val="2"/>
      <charset val="238"/>
    </font>
    <font>
      <sz val="9"/>
      <color indexed="55"/>
      <name val="Arial CE"/>
      <family val="2"/>
      <charset val="238"/>
    </font>
    <font>
      <sz val="9"/>
      <color indexed="9"/>
      <name val="Arial CE"/>
      <family val="2"/>
      <charset val="238"/>
    </font>
    <font>
      <i/>
      <sz val="11"/>
      <name val="Arial"/>
      <family val="2"/>
      <charset val="238"/>
    </font>
    <font>
      <i/>
      <sz val="11"/>
      <name val="Arial CE"/>
      <family val="2"/>
      <charset val="238"/>
    </font>
    <font>
      <i/>
      <sz val="10"/>
      <name val="Arial CE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53"/>
      <name val="Arial"/>
      <family val="2"/>
      <charset val="238"/>
    </font>
    <font>
      <sz val="1"/>
      <color indexed="53"/>
      <name val="Arial CE"/>
      <family val="2"/>
      <charset val="238"/>
    </font>
    <font>
      <sz val="9"/>
      <color indexed="53"/>
      <name val="Arial CE"/>
      <family val="2"/>
      <charset val="238"/>
    </font>
    <font>
      <sz val="11"/>
      <color indexed="10"/>
      <name val="Arial CE"/>
      <family val="2"/>
      <charset val="238"/>
    </font>
    <font>
      <i/>
      <sz val="8"/>
      <name val="Arial"/>
      <family val="2"/>
      <charset val="238"/>
    </font>
    <font>
      <sz val="1"/>
      <color indexed="9"/>
      <name val="Arial CE"/>
      <family val="2"/>
      <charset val="238"/>
    </font>
    <font>
      <sz val="10"/>
      <color indexed="9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34" fillId="0" borderId="0" applyNumberFormat="0" applyFill="0" applyBorder="0" applyAlignment="0" applyProtection="0"/>
    <xf numFmtId="0" fontId="35" fillId="0" borderId="0"/>
    <xf numFmtId="0" fontId="44" fillId="0" borderId="0"/>
    <xf numFmtId="0" fontId="58" fillId="0" borderId="0"/>
  </cellStyleXfs>
  <cellXfs count="38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36" fillId="0" borderId="0" xfId="2" applyFont="1" applyAlignment="1">
      <alignment horizontal="center"/>
    </xf>
    <xf numFmtId="2" fontId="35" fillId="0" borderId="0" xfId="2" applyNumberFormat="1"/>
    <xf numFmtId="1" fontId="37" fillId="0" borderId="0" xfId="2" applyNumberFormat="1" applyFont="1" applyAlignment="1">
      <alignment horizontal="center" vertical="center"/>
    </xf>
    <xf numFmtId="0" fontId="35" fillId="0" borderId="0" xfId="2"/>
    <xf numFmtId="0" fontId="38" fillId="0" borderId="0" xfId="2" applyFont="1" applyAlignment="1">
      <alignment horizontal="centerContinuous"/>
    </xf>
    <xf numFmtId="0" fontId="35" fillId="0" borderId="0" xfId="2" applyAlignment="1">
      <alignment horizontal="centerContinuous" wrapText="1"/>
    </xf>
    <xf numFmtId="0" fontId="35" fillId="0" borderId="0" xfId="2" applyAlignment="1">
      <alignment horizontal="right"/>
    </xf>
    <xf numFmtId="0" fontId="35" fillId="0" borderId="0" xfId="2" applyAlignment="1">
      <alignment horizontal="centerContinuous"/>
    </xf>
    <xf numFmtId="0" fontId="35" fillId="0" borderId="0" xfId="2" applyAlignment="1">
      <alignment horizontal="center"/>
    </xf>
    <xf numFmtId="0" fontId="35" fillId="7" borderId="23" xfId="2" applyFill="1" applyBorder="1"/>
    <xf numFmtId="0" fontId="39" fillId="7" borderId="23" xfId="2" applyFont="1" applyFill="1" applyBorder="1" applyAlignment="1">
      <alignment wrapText="1"/>
    </xf>
    <xf numFmtId="0" fontId="35" fillId="7" borderId="23" xfId="2" applyFill="1" applyBorder="1" applyAlignment="1">
      <alignment horizontal="right"/>
    </xf>
    <xf numFmtId="0" fontId="35" fillId="7" borderId="23" xfId="2" applyFill="1" applyBorder="1" applyAlignment="1">
      <alignment horizontal="center"/>
    </xf>
    <xf numFmtId="0" fontId="37" fillId="0" borderId="0" xfId="2" applyFont="1"/>
    <xf numFmtId="0" fontId="37" fillId="0" borderId="0" xfId="2" applyFont="1" applyAlignment="1">
      <alignment wrapText="1"/>
    </xf>
    <xf numFmtId="0" fontId="35" fillId="0" borderId="0" xfId="2" applyAlignment="1">
      <alignment wrapText="1"/>
    </xf>
    <xf numFmtId="168" fontId="35" fillId="0" borderId="0" xfId="2" applyNumberFormat="1" applyAlignment="1">
      <alignment horizontal="center"/>
    </xf>
    <xf numFmtId="168" fontId="35" fillId="0" borderId="0" xfId="2" applyNumberFormat="1" applyAlignment="1">
      <alignment horizontal="right"/>
    </xf>
    <xf numFmtId="0" fontId="35" fillId="0" borderId="24" xfId="2" applyBorder="1"/>
    <xf numFmtId="0" fontId="40" fillId="0" borderId="25" xfId="2" applyFont="1" applyBorder="1" applyAlignment="1">
      <alignment wrapText="1"/>
    </xf>
    <xf numFmtId="0" fontId="35" fillId="0" borderId="25" xfId="2" applyBorder="1" applyAlignment="1">
      <alignment horizontal="right"/>
    </xf>
    <xf numFmtId="0" fontId="35" fillId="0" borderId="25" xfId="2" applyBorder="1"/>
    <xf numFmtId="0" fontId="35" fillId="0" borderId="25" xfId="2" applyBorder="1" applyAlignment="1">
      <alignment horizontal="center"/>
    </xf>
    <xf numFmtId="168" fontId="40" fillId="0" borderId="25" xfId="2" applyNumberFormat="1" applyFont="1" applyBorder="1" applyAlignment="1">
      <alignment horizontal="center"/>
    </xf>
    <xf numFmtId="168" fontId="40" fillId="0" borderId="0" xfId="2" applyNumberFormat="1" applyFont="1" applyAlignment="1">
      <alignment horizontal="right"/>
    </xf>
    <xf numFmtId="0" fontId="40" fillId="0" borderId="0" xfId="2" applyFont="1" applyAlignment="1">
      <alignment wrapText="1"/>
    </xf>
    <xf numFmtId="168" fontId="40" fillId="0" borderId="0" xfId="2" applyNumberFormat="1" applyFont="1" applyAlignment="1">
      <alignment horizontal="center"/>
    </xf>
    <xf numFmtId="0" fontId="40" fillId="0" borderId="24" xfId="2" applyFont="1" applyBorder="1" applyAlignment="1">
      <alignment wrapText="1"/>
    </xf>
    <xf numFmtId="0" fontId="35" fillId="0" borderId="24" xfId="2" applyBorder="1" applyAlignment="1">
      <alignment horizontal="right"/>
    </xf>
    <xf numFmtId="0" fontId="35" fillId="0" borderId="24" xfId="2" applyBorder="1" applyAlignment="1">
      <alignment horizontal="center"/>
    </xf>
    <xf numFmtId="168" fontId="40" fillId="0" borderId="24" xfId="2" applyNumberFormat="1" applyFont="1" applyBorder="1" applyAlignment="1">
      <alignment horizontal="center"/>
    </xf>
    <xf numFmtId="0" fontId="40" fillId="0" borderId="23" xfId="2" applyFont="1" applyBorder="1" applyAlignment="1">
      <alignment wrapText="1"/>
    </xf>
    <xf numFmtId="0" fontId="35" fillId="0" borderId="23" xfId="2" applyBorder="1" applyAlignment="1">
      <alignment horizontal="right"/>
    </xf>
    <xf numFmtId="0" fontId="35" fillId="0" borderId="23" xfId="2" applyBorder="1"/>
    <xf numFmtId="0" fontId="35" fillId="0" borderId="23" xfId="2" applyBorder="1" applyAlignment="1">
      <alignment horizontal="center"/>
    </xf>
    <xf numFmtId="0" fontId="40" fillId="0" borderId="26" xfId="2" applyFont="1" applyBorder="1" applyAlignment="1">
      <alignment wrapText="1"/>
    </xf>
    <xf numFmtId="0" fontId="35" fillId="0" borderId="26" xfId="2" applyBorder="1" applyAlignment="1">
      <alignment horizontal="right"/>
    </xf>
    <xf numFmtId="0" fontId="35" fillId="0" borderId="26" xfId="2" applyBorder="1"/>
    <xf numFmtId="0" fontId="35" fillId="0" borderId="26" xfId="2" applyBorder="1" applyAlignment="1">
      <alignment horizontal="center"/>
    </xf>
    <xf numFmtId="168" fontId="40" fillId="0" borderId="26" xfId="2" applyNumberFormat="1" applyFont="1" applyBorder="1" applyAlignment="1">
      <alignment horizontal="center"/>
    </xf>
    <xf numFmtId="0" fontId="35" fillId="0" borderId="27" xfId="2" applyBorder="1"/>
    <xf numFmtId="0" fontId="41" fillId="0" borderId="27" xfId="2" applyFont="1" applyBorder="1" applyAlignment="1">
      <alignment wrapText="1"/>
    </xf>
    <xf numFmtId="0" fontId="35" fillId="0" borderId="27" xfId="2" applyBorder="1" applyAlignment="1">
      <alignment horizontal="right"/>
    </xf>
    <xf numFmtId="0" fontId="35" fillId="0" borderId="27" xfId="2" applyBorder="1" applyAlignment="1">
      <alignment horizontal="center"/>
    </xf>
    <xf numFmtId="0" fontId="35" fillId="8" borderId="27" xfId="2" applyFill="1" applyBorder="1"/>
    <xf numFmtId="0" fontId="39" fillId="8" borderId="27" xfId="2" applyFont="1" applyFill="1" applyBorder="1" applyAlignment="1">
      <alignment wrapText="1"/>
    </xf>
    <xf numFmtId="0" fontId="35" fillId="8" borderId="27" xfId="2" applyFill="1" applyBorder="1" applyAlignment="1">
      <alignment horizontal="right"/>
    </xf>
    <xf numFmtId="0" fontId="37" fillId="8" borderId="27" xfId="2" applyFont="1" applyFill="1" applyBorder="1"/>
    <xf numFmtId="0" fontId="37" fillId="8" borderId="27" xfId="2" applyFont="1" applyFill="1" applyBorder="1" applyAlignment="1">
      <alignment wrapText="1"/>
    </xf>
    <xf numFmtId="0" fontId="37" fillId="8" borderId="27" xfId="2" applyFont="1" applyFill="1" applyBorder="1" applyAlignment="1">
      <alignment horizontal="right"/>
    </xf>
    <xf numFmtId="0" fontId="37" fillId="8" borderId="27" xfId="2" applyFont="1" applyFill="1" applyBorder="1" applyAlignment="1">
      <alignment horizontal="center"/>
    </xf>
    <xf numFmtId="0" fontId="37" fillId="0" borderId="0" xfId="2" applyFont="1" applyAlignment="1">
      <alignment horizontal="center"/>
    </xf>
    <xf numFmtId="2" fontId="37" fillId="0" borderId="0" xfId="2" applyNumberFormat="1" applyFont="1" applyAlignment="1">
      <alignment horizontal="right" wrapText="1"/>
    </xf>
    <xf numFmtId="0" fontId="42" fillId="0" borderId="0" xfId="2" applyFont="1"/>
    <xf numFmtId="0" fontId="42" fillId="0" borderId="27" xfId="2" applyFont="1" applyBorder="1"/>
    <xf numFmtId="0" fontId="42" fillId="0" borderId="27" xfId="2" applyFont="1" applyBorder="1" applyAlignment="1">
      <alignment wrapText="1"/>
    </xf>
    <xf numFmtId="0" fontId="42" fillId="0" borderId="27" xfId="2" applyFont="1" applyBorder="1" applyAlignment="1">
      <alignment horizontal="right"/>
    </xf>
    <xf numFmtId="0" fontId="42" fillId="0" borderId="27" xfId="2" applyFont="1" applyBorder="1" applyAlignment="1">
      <alignment horizontal="center"/>
    </xf>
    <xf numFmtId="168" fontId="37" fillId="0" borderId="0" xfId="2" applyNumberFormat="1" applyFont="1"/>
    <xf numFmtId="0" fontId="43" fillId="0" borderId="0" xfId="2" applyFont="1"/>
    <xf numFmtId="0" fontId="37" fillId="9" borderId="27" xfId="2" applyFont="1" applyFill="1" applyBorder="1"/>
    <xf numFmtId="0" fontId="40" fillId="9" borderId="27" xfId="2" applyFont="1" applyFill="1" applyBorder="1" applyAlignment="1">
      <alignment wrapText="1"/>
    </xf>
    <xf numFmtId="0" fontId="37" fillId="9" borderId="27" xfId="2" applyFont="1" applyFill="1" applyBorder="1" applyAlignment="1">
      <alignment horizontal="right"/>
    </xf>
    <xf numFmtId="2" fontId="37" fillId="9" borderId="27" xfId="2" applyNumberFormat="1" applyFont="1" applyFill="1" applyBorder="1" applyAlignment="1">
      <alignment horizontal="center" vertical="center" wrapText="1"/>
    </xf>
    <xf numFmtId="2" fontId="37" fillId="0" borderId="0" xfId="2" applyNumberFormat="1" applyFont="1" applyAlignment="1">
      <alignment horizontal="center" vertical="center" wrapText="1"/>
    </xf>
    <xf numFmtId="49" fontId="45" fillId="0" borderId="27" xfId="3" applyNumberFormat="1" applyFont="1" applyBorder="1" applyAlignment="1">
      <alignment horizontal="center" vertical="center"/>
    </xf>
    <xf numFmtId="0" fontId="45" fillId="0" borderId="27" xfId="3" applyFont="1" applyBorder="1" applyAlignment="1">
      <alignment vertical="center" wrapText="1"/>
    </xf>
    <xf numFmtId="0" fontId="45" fillId="0" borderId="27" xfId="3" applyFont="1" applyBorder="1" applyAlignment="1">
      <alignment horizontal="right" vertical="center"/>
    </xf>
    <xf numFmtId="2" fontId="45" fillId="0" borderId="27" xfId="3" applyNumberFormat="1" applyFont="1" applyBorder="1" applyAlignment="1">
      <alignment horizontal="center" vertical="center" wrapText="1"/>
    </xf>
    <xf numFmtId="4" fontId="45" fillId="0" borderId="27" xfId="3" applyNumberFormat="1" applyFont="1" applyBorder="1" applyAlignment="1">
      <alignment horizontal="center" vertical="center" wrapText="1"/>
    </xf>
    <xf numFmtId="4" fontId="45" fillId="0" borderId="27" xfId="3" applyNumberFormat="1" applyFont="1" applyBorder="1" applyAlignment="1">
      <alignment horizontal="center" vertical="center"/>
    </xf>
    <xf numFmtId="4" fontId="45" fillId="0" borderId="0" xfId="3" applyNumberFormat="1" applyFont="1" applyAlignment="1">
      <alignment horizontal="right" vertical="center" wrapText="1"/>
    </xf>
    <xf numFmtId="2" fontId="45" fillId="0" borderId="0" xfId="3" applyNumberFormat="1" applyFont="1"/>
    <xf numFmtId="1" fontId="45" fillId="0" borderId="0" xfId="3" applyNumberFormat="1" applyFont="1" applyAlignment="1">
      <alignment horizontal="center" vertical="center"/>
    </xf>
    <xf numFmtId="1" fontId="37" fillId="0" borderId="0" xfId="3" applyNumberFormat="1" applyFont="1" applyAlignment="1">
      <alignment horizontal="center" vertical="center"/>
    </xf>
    <xf numFmtId="0" fontId="44" fillId="0" borderId="0" xfId="3"/>
    <xf numFmtId="0" fontId="42" fillId="0" borderId="0" xfId="3" applyFont="1"/>
    <xf numFmtId="0" fontId="45" fillId="0" borderId="27" xfId="3" applyFont="1" applyBorder="1" applyAlignment="1">
      <alignment horizontal="center" vertical="center"/>
    </xf>
    <xf numFmtId="0" fontId="46" fillId="0" borderId="27" xfId="3" applyFont="1" applyBorder="1" applyAlignment="1">
      <alignment vertical="center" wrapText="1"/>
    </xf>
    <xf numFmtId="0" fontId="45" fillId="0" borderId="27" xfId="3" applyFont="1" applyBorder="1" applyAlignment="1">
      <alignment vertical="center"/>
    </xf>
    <xf numFmtId="4" fontId="46" fillId="0" borderId="27" xfId="3" applyNumberFormat="1" applyFont="1" applyBorder="1" applyAlignment="1">
      <alignment horizontal="center" vertical="center"/>
    </xf>
    <xf numFmtId="4" fontId="46" fillId="0" borderId="0" xfId="3" applyNumberFormat="1" applyFont="1"/>
    <xf numFmtId="0" fontId="43" fillId="0" borderId="0" xfId="3" applyFont="1"/>
    <xf numFmtId="0" fontId="42" fillId="0" borderId="27" xfId="3" applyFont="1" applyBorder="1"/>
    <xf numFmtId="0" fontId="42" fillId="0" borderId="27" xfId="3" applyFont="1" applyBorder="1" applyAlignment="1">
      <alignment wrapText="1"/>
    </xf>
    <xf numFmtId="0" fontId="42" fillId="0" borderId="27" xfId="3" applyFont="1" applyBorder="1" applyAlignment="1">
      <alignment horizontal="right"/>
    </xf>
    <xf numFmtId="0" fontId="42" fillId="0" borderId="27" xfId="3" applyFont="1" applyBorder="1" applyAlignment="1">
      <alignment horizontal="center"/>
    </xf>
    <xf numFmtId="168" fontId="37" fillId="0" borderId="0" xfId="3" applyNumberFormat="1" applyFont="1"/>
    <xf numFmtId="0" fontId="45" fillId="10" borderId="30" xfId="3" applyFont="1" applyFill="1" applyBorder="1" applyAlignment="1">
      <alignment horizontal="center" vertical="center"/>
    </xf>
    <xf numFmtId="0" fontId="46" fillId="10" borderId="30" xfId="3" applyFont="1" applyFill="1" applyBorder="1" applyAlignment="1">
      <alignment vertical="center" wrapText="1"/>
    </xf>
    <xf numFmtId="0" fontId="45" fillId="10" borderId="30" xfId="3" applyFont="1" applyFill="1" applyBorder="1" applyAlignment="1">
      <alignment horizontal="right" vertical="center"/>
    </xf>
    <xf numFmtId="2" fontId="45" fillId="10" borderId="30" xfId="3" applyNumberFormat="1" applyFont="1" applyFill="1" applyBorder="1" applyAlignment="1">
      <alignment horizontal="center" vertical="center" wrapText="1"/>
    </xf>
    <xf numFmtId="4" fontId="45" fillId="10" borderId="30" xfId="3" applyNumberFormat="1" applyFont="1" applyFill="1" applyBorder="1" applyAlignment="1">
      <alignment horizontal="center" vertical="center" wrapText="1"/>
    </xf>
    <xf numFmtId="4" fontId="45" fillId="0" borderId="0" xfId="3" applyNumberFormat="1" applyFont="1" applyAlignment="1">
      <alignment horizontal="center" vertical="center" wrapText="1"/>
    </xf>
    <xf numFmtId="49" fontId="45" fillId="0" borderId="30" xfId="3" applyNumberFormat="1" applyFont="1" applyBorder="1" applyAlignment="1">
      <alignment horizontal="center" vertical="center"/>
    </xf>
    <xf numFmtId="0" fontId="45" fillId="0" borderId="30" xfId="3" applyFont="1" applyBorder="1" applyAlignment="1">
      <alignment vertical="center" wrapText="1"/>
    </xf>
    <xf numFmtId="0" fontId="47" fillId="0" borderId="30" xfId="3" applyFont="1" applyBorder="1" applyAlignment="1">
      <alignment horizontal="right" vertical="center"/>
    </xf>
    <xf numFmtId="0" fontId="45" fillId="0" borderId="30" xfId="3" applyFont="1" applyBorder="1" applyAlignment="1">
      <alignment horizontal="center" vertical="center"/>
    </xf>
    <xf numFmtId="4" fontId="45" fillId="0" borderId="30" xfId="3" applyNumberFormat="1" applyFont="1" applyBorder="1" applyAlignment="1">
      <alignment horizontal="center" vertical="center"/>
    </xf>
    <xf numFmtId="4" fontId="48" fillId="0" borderId="0" xfId="3" applyNumberFormat="1" applyFont="1"/>
    <xf numFmtId="169" fontId="48" fillId="0" borderId="0" xfId="3" applyNumberFormat="1" applyFont="1"/>
    <xf numFmtId="4" fontId="49" fillId="0" borderId="0" xfId="3" applyNumberFormat="1" applyFont="1"/>
    <xf numFmtId="0" fontId="49" fillId="0" borderId="0" xfId="3" applyFont="1"/>
    <xf numFmtId="0" fontId="50" fillId="0" borderId="0" xfId="3" applyFont="1"/>
    <xf numFmtId="0" fontId="45" fillId="0" borderId="30" xfId="3" applyFont="1" applyBorder="1" applyAlignment="1">
      <alignment horizontal="right" vertical="center"/>
    </xf>
    <xf numFmtId="4" fontId="45" fillId="0" borderId="0" xfId="3" applyNumberFormat="1" applyFont="1"/>
    <xf numFmtId="169" fontId="45" fillId="0" borderId="0" xfId="3" applyNumberFormat="1" applyFont="1"/>
    <xf numFmtId="4" fontId="43" fillId="0" borderId="0" xfId="3" applyNumberFormat="1" applyFont="1"/>
    <xf numFmtId="4" fontId="51" fillId="0" borderId="0" xfId="3" applyNumberFormat="1" applyFont="1"/>
    <xf numFmtId="0" fontId="51" fillId="0" borderId="0" xfId="3" applyFont="1"/>
    <xf numFmtId="0" fontId="52" fillId="0" borderId="0" xfId="3" applyFont="1"/>
    <xf numFmtId="0" fontId="53" fillId="0" borderId="0" xfId="3" applyFont="1"/>
    <xf numFmtId="0" fontId="54" fillId="0" borderId="31" xfId="3" applyFont="1" applyBorder="1" applyAlignment="1">
      <alignment vertical="center" wrapText="1"/>
    </xf>
    <xf numFmtId="0" fontId="54" fillId="0" borderId="31" xfId="3" applyFont="1" applyBorder="1" applyAlignment="1">
      <alignment horizontal="right" vertical="center"/>
    </xf>
    <xf numFmtId="2" fontId="54" fillId="0" borderId="31" xfId="3" applyNumberFormat="1" applyFont="1" applyBorder="1" applyAlignment="1">
      <alignment horizontal="center" vertical="center" wrapText="1"/>
    </xf>
    <xf numFmtId="4" fontId="54" fillId="0" borderId="31" xfId="3" applyNumberFormat="1" applyFont="1" applyBorder="1" applyAlignment="1">
      <alignment horizontal="center" vertical="center"/>
    </xf>
    <xf numFmtId="4" fontId="54" fillId="0" borderId="32" xfId="3" quotePrefix="1" applyNumberFormat="1" applyFont="1" applyBorder="1" applyAlignment="1">
      <alignment horizontal="center" vertical="center"/>
    </xf>
    <xf numFmtId="4" fontId="54" fillId="0" borderId="32" xfId="3" applyNumberFormat="1" applyFont="1" applyBorder="1" applyAlignment="1">
      <alignment horizontal="center" vertical="center"/>
    </xf>
    <xf numFmtId="4" fontId="54" fillId="0" borderId="0" xfId="3" applyNumberFormat="1" applyFont="1" applyAlignment="1">
      <alignment horizontal="right" vertical="center" wrapText="1"/>
    </xf>
    <xf numFmtId="2" fontId="54" fillId="0" borderId="0" xfId="3" applyNumberFormat="1" applyFont="1"/>
    <xf numFmtId="1" fontId="54" fillId="0" borderId="0" xfId="3" applyNumberFormat="1" applyFont="1" applyAlignment="1">
      <alignment horizontal="center" vertical="center"/>
    </xf>
    <xf numFmtId="1" fontId="55" fillId="0" borderId="0" xfId="3" applyNumberFormat="1" applyFont="1" applyAlignment="1">
      <alignment horizontal="center" vertical="center"/>
    </xf>
    <xf numFmtId="0" fontId="56" fillId="0" borderId="0" xfId="3" applyFont="1"/>
    <xf numFmtId="49" fontId="45" fillId="9" borderId="27" xfId="3" applyNumberFormat="1" applyFont="1" applyFill="1" applyBorder="1" applyAlignment="1">
      <alignment horizontal="center" vertical="center"/>
    </xf>
    <xf numFmtId="0" fontId="46" fillId="9" borderId="27" xfId="3" applyFont="1" applyFill="1" applyBorder="1" applyAlignment="1">
      <alignment vertical="center" wrapText="1"/>
    </xf>
    <xf numFmtId="0" fontId="45" fillId="9" borderId="27" xfId="3" applyFont="1" applyFill="1" applyBorder="1" applyAlignment="1">
      <alignment horizontal="right" vertical="center"/>
    </xf>
    <xf numFmtId="0" fontId="45" fillId="9" borderId="27" xfId="3" applyFont="1" applyFill="1" applyBorder="1" applyAlignment="1">
      <alignment vertical="center"/>
    </xf>
    <xf numFmtId="0" fontId="45" fillId="9" borderId="27" xfId="3" applyFont="1" applyFill="1" applyBorder="1" applyAlignment="1">
      <alignment horizontal="center" vertical="center"/>
    </xf>
    <xf numFmtId="0" fontId="45" fillId="0" borderId="0" xfId="3" applyFont="1"/>
    <xf numFmtId="168" fontId="45" fillId="0" borderId="0" xfId="3" applyNumberFormat="1" applyFont="1"/>
    <xf numFmtId="49" fontId="57" fillId="0" borderId="27" xfId="3" applyNumberFormat="1" applyFont="1" applyBorder="1" applyAlignment="1">
      <alignment horizontal="center" vertical="center"/>
    </xf>
    <xf numFmtId="0" fontId="57" fillId="0" borderId="27" xfId="3" applyFont="1" applyBorder="1" applyAlignment="1">
      <alignment vertical="center" wrapText="1"/>
    </xf>
    <xf numFmtId="0" fontId="57" fillId="0" borderId="27" xfId="3" applyFont="1" applyBorder="1" applyAlignment="1">
      <alignment horizontal="right" vertical="center"/>
    </xf>
    <xf numFmtId="0" fontId="57" fillId="0" borderId="27" xfId="3" applyFont="1" applyBorder="1" applyAlignment="1">
      <alignment horizontal="center" vertical="center"/>
    </xf>
    <xf numFmtId="0" fontId="37" fillId="8" borderId="0" xfId="3" applyFont="1" applyFill="1" applyAlignment="1">
      <alignment horizontal="center"/>
    </xf>
    <xf numFmtId="49" fontId="45" fillId="10" borderId="30" xfId="3" applyNumberFormat="1" applyFont="1" applyFill="1" applyBorder="1" applyAlignment="1">
      <alignment horizontal="center" vertical="center"/>
    </xf>
    <xf numFmtId="0" fontId="45" fillId="10" borderId="30" xfId="3" applyFont="1" applyFill="1" applyBorder="1" applyAlignment="1">
      <alignment vertical="center"/>
    </xf>
    <xf numFmtId="0" fontId="57" fillId="0" borderId="27" xfId="4" applyFont="1" applyBorder="1" applyAlignment="1">
      <alignment horizontal="right" vertical="center" wrapText="1"/>
    </xf>
    <xf numFmtId="0" fontId="45" fillId="0" borderId="27" xfId="3" applyFont="1" applyBorder="1" applyAlignment="1">
      <alignment horizontal="center" vertical="center" wrapText="1"/>
    </xf>
    <xf numFmtId="170" fontId="57" fillId="0" borderId="27" xfId="4" applyNumberFormat="1" applyFont="1" applyBorder="1" applyAlignment="1">
      <alignment horizontal="center" vertical="center" wrapText="1"/>
    </xf>
    <xf numFmtId="4" fontId="45" fillId="0" borderId="33" xfId="3" applyNumberFormat="1" applyFont="1" applyBorder="1" applyAlignment="1">
      <alignment horizontal="center" vertical="center" wrapText="1"/>
    </xf>
    <xf numFmtId="4" fontId="45" fillId="0" borderId="30" xfId="3" applyNumberFormat="1" applyFont="1" applyBorder="1" applyAlignment="1">
      <alignment horizontal="center" vertical="center" wrapText="1"/>
    </xf>
    <xf numFmtId="4" fontId="59" fillId="0" borderId="0" xfId="3" applyNumberFormat="1" applyFont="1" applyAlignment="1">
      <alignment wrapText="1"/>
    </xf>
    <xf numFmtId="0" fontId="59" fillId="0" borderId="0" xfId="3" applyFont="1" applyAlignment="1">
      <alignment wrapText="1"/>
    </xf>
    <xf numFmtId="1" fontId="45" fillId="0" borderId="0" xfId="3" applyNumberFormat="1" applyFont="1" applyAlignment="1">
      <alignment horizontal="center" vertical="center" wrapText="1"/>
    </xf>
    <xf numFmtId="1" fontId="37" fillId="0" borderId="0" xfId="3" applyNumberFormat="1" applyFont="1" applyAlignment="1">
      <alignment horizontal="center" vertical="center" wrapText="1"/>
    </xf>
    <xf numFmtId="4" fontId="60" fillId="0" borderId="0" xfId="3" applyNumberFormat="1" applyFont="1" applyAlignment="1">
      <alignment wrapText="1"/>
    </xf>
    <xf numFmtId="0" fontId="60" fillId="0" borderId="0" xfId="3" applyFont="1" applyAlignment="1">
      <alignment wrapText="1"/>
    </xf>
    <xf numFmtId="0" fontId="61" fillId="0" borderId="0" xfId="3" applyFont="1" applyAlignment="1">
      <alignment wrapText="1"/>
    </xf>
    <xf numFmtId="0" fontId="42" fillId="0" borderId="0" xfId="3" applyFont="1" applyAlignment="1">
      <alignment wrapText="1"/>
    </xf>
    <xf numFmtId="4" fontId="45" fillId="0" borderId="33" xfId="3" applyNumberFormat="1" applyFont="1" applyBorder="1" applyAlignment="1">
      <alignment horizontal="center" vertical="center"/>
    </xf>
    <xf numFmtId="4" fontId="59" fillId="0" borderId="0" xfId="3" applyNumberFormat="1" applyFont="1"/>
    <xf numFmtId="0" fontId="59" fillId="0" borderId="0" xfId="3" applyFont="1"/>
    <xf numFmtId="4" fontId="60" fillId="0" borderId="0" xfId="3" applyNumberFormat="1" applyFont="1"/>
    <xf numFmtId="0" fontId="60" fillId="0" borderId="0" xfId="3" applyFont="1"/>
    <xf numFmtId="0" fontId="61" fillId="0" borderId="0" xfId="3" applyFont="1"/>
    <xf numFmtId="0" fontId="45" fillId="0" borderId="34" xfId="3" applyFont="1" applyBorder="1" applyAlignment="1">
      <alignment vertical="center" wrapText="1"/>
    </xf>
    <xf numFmtId="0" fontId="45" fillId="0" borderId="34" xfId="3" applyFont="1" applyBorder="1" applyAlignment="1">
      <alignment horizontal="right" vertical="center"/>
    </xf>
    <xf numFmtId="0" fontId="45" fillId="0" borderId="34" xfId="3" applyFont="1" applyBorder="1" applyAlignment="1">
      <alignment horizontal="center" vertical="center"/>
    </xf>
    <xf numFmtId="170" fontId="45" fillId="0" borderId="34" xfId="3" applyNumberFormat="1" applyFont="1" applyBorder="1" applyAlignment="1">
      <alignment horizontal="center" vertical="center"/>
    </xf>
    <xf numFmtId="4" fontId="45" fillId="0" borderId="34" xfId="3" applyNumberFormat="1" applyFont="1" applyBorder="1" applyAlignment="1">
      <alignment horizontal="center" vertical="center"/>
    </xf>
    <xf numFmtId="170" fontId="45" fillId="0" borderId="30" xfId="3" applyNumberFormat="1" applyFont="1" applyBorder="1" applyAlignment="1">
      <alignment horizontal="center" vertical="center"/>
    </xf>
    <xf numFmtId="170" fontId="45" fillId="0" borderId="27" xfId="3" applyNumberFormat="1" applyFont="1" applyBorder="1" applyAlignment="1">
      <alignment horizontal="center" vertical="center"/>
    </xf>
    <xf numFmtId="49" fontId="37" fillId="0" borderId="27" xfId="3" applyNumberFormat="1" applyFont="1" applyBorder="1" applyAlignment="1">
      <alignment horizontal="center"/>
    </xf>
    <xf numFmtId="0" fontId="37" fillId="0" borderId="27" xfId="3" applyFont="1" applyBorder="1"/>
    <xf numFmtId="0" fontId="37" fillId="0" borderId="27" xfId="3" applyFont="1" applyBorder="1" applyAlignment="1">
      <alignment horizontal="center"/>
    </xf>
    <xf numFmtId="2" fontId="44" fillId="0" borderId="0" xfId="3" applyNumberFormat="1"/>
    <xf numFmtId="0" fontId="62" fillId="0" borderId="27" xfId="2" applyFont="1" applyBorder="1" applyAlignment="1">
      <alignment horizontal="center"/>
    </xf>
    <xf numFmtId="0" fontId="63" fillId="0" borderId="27" xfId="2" applyFont="1" applyBorder="1" applyAlignment="1">
      <alignment vertical="center" wrapText="1"/>
    </xf>
    <xf numFmtId="1" fontId="62" fillId="0" borderId="27" xfId="2" applyNumberFormat="1" applyFont="1" applyBorder="1" applyAlignment="1">
      <alignment horizontal="right"/>
    </xf>
    <xf numFmtId="0" fontId="62" fillId="0" borderId="0" xfId="2" applyFont="1" applyAlignment="1">
      <alignment horizontal="center"/>
    </xf>
    <xf numFmtId="0" fontId="64" fillId="0" borderId="0" xfId="2" applyFont="1"/>
    <xf numFmtId="0" fontId="65" fillId="0" borderId="0" xfId="2" applyFont="1"/>
    <xf numFmtId="0" fontId="37" fillId="0" borderId="0" xfId="2" applyFont="1" applyAlignment="1">
      <alignment horizontal="right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6" fillId="6" borderId="23" xfId="2" applyFont="1" applyFill="1" applyBorder="1" applyAlignment="1">
      <alignment horizontal="center" vertical="center" wrapText="1"/>
    </xf>
    <xf numFmtId="0" fontId="35" fillId="8" borderId="28" xfId="2" applyFill="1" applyBorder="1" applyAlignment="1">
      <alignment horizontal="center"/>
    </xf>
    <xf numFmtId="0" fontId="35" fillId="0" borderId="29" xfId="2" applyBorder="1" applyAlignment="1">
      <alignment horizontal="center"/>
    </xf>
  </cellXfs>
  <cellStyles count="5">
    <cellStyle name="Hypertextový odkaz" xfId="1" builtinId="8"/>
    <cellStyle name="Normální" xfId="0" builtinId="0" customBuiltin="1"/>
    <cellStyle name="Normální 2" xfId="2" xr:uid="{90FEE113-22E3-4942-8837-57BBE9764FFB}"/>
    <cellStyle name="Normální 6" xfId="3" xr:uid="{D40F3DF3-B7BA-4B3F-BCEB-B49565F7586E}"/>
    <cellStyle name="Normální_List1" xfId="4" xr:uid="{F1A705B2-AF26-4752-99DB-7AC12C17162E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ht="36.950000000000003" customHeight="1">
      <c r="AR2" s="359" t="s">
        <v>5</v>
      </c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ht="12" customHeight="1">
      <c r="B5" s="17"/>
      <c r="D5" s="21" t="s">
        <v>13</v>
      </c>
      <c r="K5" s="345" t="s">
        <v>14</v>
      </c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R5" s="17"/>
      <c r="BE5" s="342" t="s">
        <v>15</v>
      </c>
      <c r="BS5" s="14" t="s">
        <v>6</v>
      </c>
    </row>
    <row r="6" spans="1:74" ht="36.950000000000003" customHeight="1">
      <c r="B6" s="17"/>
      <c r="D6" s="23" t="s">
        <v>16</v>
      </c>
      <c r="K6" s="347" t="s">
        <v>17</v>
      </c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  <c r="AJ6" s="346"/>
      <c r="AR6" s="17"/>
      <c r="BE6" s="343"/>
      <c r="BS6" s="14" t="s">
        <v>6</v>
      </c>
    </row>
    <row r="7" spans="1:74" ht="12" customHeight="1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343"/>
      <c r="BS7" s="14" t="s">
        <v>6</v>
      </c>
    </row>
    <row r="8" spans="1:74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343"/>
      <c r="BS8" s="14" t="s">
        <v>6</v>
      </c>
    </row>
    <row r="9" spans="1:74" ht="14.45" customHeight="1">
      <c r="B9" s="17"/>
      <c r="AR9" s="17"/>
      <c r="BE9" s="343"/>
      <c r="BS9" s="14" t="s">
        <v>6</v>
      </c>
    </row>
    <row r="10" spans="1:74" ht="12" customHeight="1">
      <c r="B10" s="17"/>
      <c r="D10" s="24" t="s">
        <v>24</v>
      </c>
      <c r="AK10" s="24" t="s">
        <v>25</v>
      </c>
      <c r="AN10" s="22" t="s">
        <v>1</v>
      </c>
      <c r="AR10" s="17"/>
      <c r="BE10" s="343"/>
      <c r="BS10" s="14" t="s">
        <v>6</v>
      </c>
    </row>
    <row r="11" spans="1:74" ht="18.399999999999999" customHeight="1">
      <c r="B11" s="17"/>
      <c r="E11" s="22" t="s">
        <v>26</v>
      </c>
      <c r="AK11" s="24" t="s">
        <v>27</v>
      </c>
      <c r="AN11" s="22" t="s">
        <v>1</v>
      </c>
      <c r="AR11" s="17"/>
      <c r="BE11" s="343"/>
      <c r="BS11" s="14" t="s">
        <v>6</v>
      </c>
    </row>
    <row r="12" spans="1:74" ht="6.95" customHeight="1">
      <c r="B12" s="17"/>
      <c r="AR12" s="17"/>
      <c r="BE12" s="343"/>
      <c r="BS12" s="14" t="s">
        <v>6</v>
      </c>
    </row>
    <row r="13" spans="1:74" ht="12" customHeight="1">
      <c r="B13" s="17"/>
      <c r="D13" s="24" t="s">
        <v>28</v>
      </c>
      <c r="AK13" s="24" t="s">
        <v>25</v>
      </c>
      <c r="AN13" s="26" t="s">
        <v>29</v>
      </c>
      <c r="AR13" s="17"/>
      <c r="BE13" s="343"/>
      <c r="BS13" s="14" t="s">
        <v>6</v>
      </c>
    </row>
    <row r="14" spans="1:74" ht="12.75">
      <c r="B14" s="17"/>
      <c r="E14" s="348" t="s">
        <v>29</v>
      </c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24" t="s">
        <v>27</v>
      </c>
      <c r="AN14" s="26" t="s">
        <v>29</v>
      </c>
      <c r="AR14" s="17"/>
      <c r="BE14" s="343"/>
      <c r="BS14" s="14" t="s">
        <v>6</v>
      </c>
    </row>
    <row r="15" spans="1:74" ht="6.95" customHeight="1">
      <c r="B15" s="17"/>
      <c r="AR15" s="17"/>
      <c r="BE15" s="343"/>
      <c r="BS15" s="14" t="s">
        <v>3</v>
      </c>
    </row>
    <row r="16" spans="1:74" ht="12" customHeight="1">
      <c r="B16" s="17"/>
      <c r="D16" s="24" t="s">
        <v>30</v>
      </c>
      <c r="AK16" s="24" t="s">
        <v>25</v>
      </c>
      <c r="AN16" s="22" t="s">
        <v>1</v>
      </c>
      <c r="AR16" s="17"/>
      <c r="BE16" s="343"/>
      <c r="BS16" s="14" t="s">
        <v>3</v>
      </c>
    </row>
    <row r="17" spans="2:71" ht="18.399999999999999" customHeight="1">
      <c r="B17" s="17"/>
      <c r="E17" s="22" t="s">
        <v>26</v>
      </c>
      <c r="AK17" s="24" t="s">
        <v>27</v>
      </c>
      <c r="AN17" s="22" t="s">
        <v>1</v>
      </c>
      <c r="AR17" s="17"/>
      <c r="BE17" s="343"/>
      <c r="BS17" s="14" t="s">
        <v>31</v>
      </c>
    </row>
    <row r="18" spans="2:71" ht="6.95" customHeight="1">
      <c r="B18" s="17"/>
      <c r="AR18" s="17"/>
      <c r="BE18" s="343"/>
      <c r="BS18" s="14" t="s">
        <v>6</v>
      </c>
    </row>
    <row r="19" spans="2:71" ht="12" customHeight="1">
      <c r="B19" s="17"/>
      <c r="D19" s="24" t="s">
        <v>32</v>
      </c>
      <c r="AK19" s="24" t="s">
        <v>25</v>
      </c>
      <c r="AN19" s="22" t="s">
        <v>1</v>
      </c>
      <c r="AR19" s="17"/>
      <c r="BE19" s="343"/>
      <c r="BS19" s="14" t="s">
        <v>6</v>
      </c>
    </row>
    <row r="20" spans="2:71" ht="18.399999999999999" customHeight="1">
      <c r="B20" s="17"/>
      <c r="E20" s="22" t="s">
        <v>26</v>
      </c>
      <c r="AK20" s="24" t="s">
        <v>27</v>
      </c>
      <c r="AN20" s="22" t="s">
        <v>1</v>
      </c>
      <c r="AR20" s="17"/>
      <c r="BE20" s="343"/>
      <c r="BS20" s="14" t="s">
        <v>31</v>
      </c>
    </row>
    <row r="21" spans="2:71" ht="6.95" customHeight="1">
      <c r="B21" s="17"/>
      <c r="AR21" s="17"/>
      <c r="BE21" s="343"/>
    </row>
    <row r="22" spans="2:71" ht="12" customHeight="1">
      <c r="B22" s="17"/>
      <c r="D22" s="24" t="s">
        <v>33</v>
      </c>
      <c r="AR22" s="17"/>
      <c r="BE22" s="343"/>
    </row>
    <row r="23" spans="2:71" ht="16.5" customHeight="1">
      <c r="B23" s="17"/>
      <c r="E23" s="350" t="s">
        <v>1</v>
      </c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R23" s="17"/>
      <c r="BE23" s="343"/>
    </row>
    <row r="24" spans="2:71" ht="6.95" customHeight="1">
      <c r="B24" s="17"/>
      <c r="AR24" s="17"/>
      <c r="BE24" s="343"/>
    </row>
    <row r="25" spans="2:7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343"/>
    </row>
    <row r="26" spans="2:71" s="1" customFormat="1" ht="25.9" customHeight="1">
      <c r="B26" s="29"/>
      <c r="D26" s="30" t="s">
        <v>34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51">
        <f>ROUND(AG94,2)</f>
        <v>0</v>
      </c>
      <c r="AL26" s="352"/>
      <c r="AM26" s="352"/>
      <c r="AN26" s="352"/>
      <c r="AO26" s="352"/>
      <c r="AR26" s="29"/>
      <c r="BE26" s="343"/>
    </row>
    <row r="27" spans="2:71" s="1" customFormat="1" ht="6.95" customHeight="1">
      <c r="B27" s="29"/>
      <c r="AR27" s="29"/>
      <c r="BE27" s="343"/>
    </row>
    <row r="28" spans="2:71" s="1" customFormat="1" ht="12.75">
      <c r="B28" s="29"/>
      <c r="L28" s="353" t="s">
        <v>35</v>
      </c>
      <c r="M28" s="353"/>
      <c r="N28" s="353"/>
      <c r="O28" s="353"/>
      <c r="P28" s="353"/>
      <c r="W28" s="353" t="s">
        <v>36</v>
      </c>
      <c r="X28" s="353"/>
      <c r="Y28" s="353"/>
      <c r="Z28" s="353"/>
      <c r="AA28" s="353"/>
      <c r="AB28" s="353"/>
      <c r="AC28" s="353"/>
      <c r="AD28" s="353"/>
      <c r="AE28" s="353"/>
      <c r="AK28" s="353" t="s">
        <v>37</v>
      </c>
      <c r="AL28" s="353"/>
      <c r="AM28" s="353"/>
      <c r="AN28" s="353"/>
      <c r="AO28" s="353"/>
      <c r="AR28" s="29"/>
      <c r="BE28" s="343"/>
    </row>
    <row r="29" spans="2:71" s="2" customFormat="1" ht="14.45" customHeight="1">
      <c r="B29" s="33"/>
      <c r="D29" s="24" t="s">
        <v>38</v>
      </c>
      <c r="F29" s="24" t="s">
        <v>39</v>
      </c>
      <c r="L29" s="341">
        <v>0.21</v>
      </c>
      <c r="M29" s="340"/>
      <c r="N29" s="340"/>
      <c r="O29" s="340"/>
      <c r="P29" s="340"/>
      <c r="W29" s="339">
        <f>ROUND(AZ94, 2)</f>
        <v>0</v>
      </c>
      <c r="X29" s="340"/>
      <c r="Y29" s="340"/>
      <c r="Z29" s="340"/>
      <c r="AA29" s="340"/>
      <c r="AB29" s="340"/>
      <c r="AC29" s="340"/>
      <c r="AD29" s="340"/>
      <c r="AE29" s="340"/>
      <c r="AK29" s="339">
        <f>ROUND(AV94, 2)</f>
        <v>0</v>
      </c>
      <c r="AL29" s="340"/>
      <c r="AM29" s="340"/>
      <c r="AN29" s="340"/>
      <c r="AO29" s="340"/>
      <c r="AR29" s="33"/>
      <c r="BE29" s="344"/>
    </row>
    <row r="30" spans="2:71" s="2" customFormat="1" ht="14.45" customHeight="1">
      <c r="B30" s="33"/>
      <c r="F30" s="24" t="s">
        <v>40</v>
      </c>
      <c r="L30" s="341">
        <v>0.12</v>
      </c>
      <c r="M30" s="340"/>
      <c r="N30" s="340"/>
      <c r="O30" s="340"/>
      <c r="P30" s="340"/>
      <c r="W30" s="339">
        <f>ROUND(BA94, 2)</f>
        <v>0</v>
      </c>
      <c r="X30" s="340"/>
      <c r="Y30" s="340"/>
      <c r="Z30" s="340"/>
      <c r="AA30" s="340"/>
      <c r="AB30" s="340"/>
      <c r="AC30" s="340"/>
      <c r="AD30" s="340"/>
      <c r="AE30" s="340"/>
      <c r="AK30" s="339">
        <f>ROUND(AW94, 2)</f>
        <v>0</v>
      </c>
      <c r="AL30" s="340"/>
      <c r="AM30" s="340"/>
      <c r="AN30" s="340"/>
      <c r="AO30" s="340"/>
      <c r="AR30" s="33"/>
      <c r="BE30" s="344"/>
    </row>
    <row r="31" spans="2:71" s="2" customFormat="1" ht="14.45" hidden="1" customHeight="1">
      <c r="B31" s="33"/>
      <c r="F31" s="24" t="s">
        <v>41</v>
      </c>
      <c r="L31" s="341">
        <v>0.21</v>
      </c>
      <c r="M31" s="340"/>
      <c r="N31" s="340"/>
      <c r="O31" s="340"/>
      <c r="P31" s="340"/>
      <c r="W31" s="339">
        <f>ROUND(BB94, 2)</f>
        <v>0</v>
      </c>
      <c r="X31" s="340"/>
      <c r="Y31" s="340"/>
      <c r="Z31" s="340"/>
      <c r="AA31" s="340"/>
      <c r="AB31" s="340"/>
      <c r="AC31" s="340"/>
      <c r="AD31" s="340"/>
      <c r="AE31" s="340"/>
      <c r="AK31" s="339">
        <v>0</v>
      </c>
      <c r="AL31" s="340"/>
      <c r="AM31" s="340"/>
      <c r="AN31" s="340"/>
      <c r="AO31" s="340"/>
      <c r="AR31" s="33"/>
      <c r="BE31" s="344"/>
    </row>
    <row r="32" spans="2:71" s="2" customFormat="1" ht="14.45" hidden="1" customHeight="1">
      <c r="B32" s="33"/>
      <c r="F32" s="24" t="s">
        <v>42</v>
      </c>
      <c r="L32" s="341">
        <v>0.12</v>
      </c>
      <c r="M32" s="340"/>
      <c r="N32" s="340"/>
      <c r="O32" s="340"/>
      <c r="P32" s="340"/>
      <c r="W32" s="339">
        <f>ROUND(BC94, 2)</f>
        <v>0</v>
      </c>
      <c r="X32" s="340"/>
      <c r="Y32" s="340"/>
      <c r="Z32" s="340"/>
      <c r="AA32" s="340"/>
      <c r="AB32" s="340"/>
      <c r="AC32" s="340"/>
      <c r="AD32" s="340"/>
      <c r="AE32" s="340"/>
      <c r="AK32" s="339">
        <v>0</v>
      </c>
      <c r="AL32" s="340"/>
      <c r="AM32" s="340"/>
      <c r="AN32" s="340"/>
      <c r="AO32" s="340"/>
      <c r="AR32" s="33"/>
      <c r="BE32" s="344"/>
    </row>
    <row r="33" spans="2:57" s="2" customFormat="1" ht="14.45" hidden="1" customHeight="1">
      <c r="B33" s="33"/>
      <c r="F33" s="24" t="s">
        <v>43</v>
      </c>
      <c r="L33" s="341">
        <v>0</v>
      </c>
      <c r="M33" s="340"/>
      <c r="N33" s="340"/>
      <c r="O33" s="340"/>
      <c r="P33" s="340"/>
      <c r="W33" s="339">
        <f>ROUND(BD94, 2)</f>
        <v>0</v>
      </c>
      <c r="X33" s="340"/>
      <c r="Y33" s="340"/>
      <c r="Z33" s="340"/>
      <c r="AA33" s="340"/>
      <c r="AB33" s="340"/>
      <c r="AC33" s="340"/>
      <c r="AD33" s="340"/>
      <c r="AE33" s="340"/>
      <c r="AK33" s="339">
        <v>0</v>
      </c>
      <c r="AL33" s="340"/>
      <c r="AM33" s="340"/>
      <c r="AN33" s="340"/>
      <c r="AO33" s="340"/>
      <c r="AR33" s="33"/>
      <c r="BE33" s="344"/>
    </row>
    <row r="34" spans="2:57" s="1" customFormat="1" ht="6.95" customHeight="1">
      <c r="B34" s="29"/>
      <c r="AR34" s="29"/>
      <c r="BE34" s="343"/>
    </row>
    <row r="35" spans="2:57" s="1" customFormat="1" ht="25.9" customHeight="1">
      <c r="B35" s="29"/>
      <c r="C35" s="34"/>
      <c r="D35" s="35" t="s">
        <v>44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45</v>
      </c>
      <c r="U35" s="36"/>
      <c r="V35" s="36"/>
      <c r="W35" s="36"/>
      <c r="X35" s="374" t="s">
        <v>46</v>
      </c>
      <c r="Y35" s="375"/>
      <c r="Z35" s="375"/>
      <c r="AA35" s="375"/>
      <c r="AB35" s="375"/>
      <c r="AC35" s="36"/>
      <c r="AD35" s="36"/>
      <c r="AE35" s="36"/>
      <c r="AF35" s="36"/>
      <c r="AG35" s="36"/>
      <c r="AH35" s="36"/>
      <c r="AI35" s="36"/>
      <c r="AJ35" s="36"/>
      <c r="AK35" s="376">
        <f>SUM(AK26:AK33)</f>
        <v>0</v>
      </c>
      <c r="AL35" s="375"/>
      <c r="AM35" s="375"/>
      <c r="AN35" s="375"/>
      <c r="AO35" s="377"/>
      <c r="AP35" s="34"/>
      <c r="AQ35" s="34"/>
      <c r="AR35" s="29"/>
    </row>
    <row r="36" spans="2:57" s="1" customFormat="1" ht="6.95" customHeight="1">
      <c r="B36" s="29"/>
      <c r="AR36" s="29"/>
    </row>
    <row r="37" spans="2:57" s="1" customFormat="1" ht="14.45" customHeight="1">
      <c r="B37" s="29"/>
      <c r="AR37" s="29"/>
    </row>
    <row r="38" spans="2:57" ht="14.45" customHeight="1">
      <c r="B38" s="17"/>
      <c r="AR38" s="17"/>
    </row>
    <row r="39" spans="2:57" ht="14.45" customHeight="1">
      <c r="B39" s="17"/>
      <c r="AR39" s="17"/>
    </row>
    <row r="40" spans="2:57" ht="14.45" customHeight="1">
      <c r="B40" s="17"/>
      <c r="AR40" s="17"/>
    </row>
    <row r="41" spans="2:57" ht="14.45" customHeight="1">
      <c r="B41" s="17"/>
      <c r="AR41" s="17"/>
    </row>
    <row r="42" spans="2:57" ht="14.45" customHeight="1">
      <c r="B42" s="17"/>
      <c r="AR42" s="17"/>
    </row>
    <row r="43" spans="2:57" ht="14.45" customHeight="1">
      <c r="B43" s="17"/>
      <c r="AR43" s="17"/>
    </row>
    <row r="44" spans="2:57" ht="14.45" customHeight="1">
      <c r="B44" s="17"/>
      <c r="AR44" s="17"/>
    </row>
    <row r="45" spans="2:57" ht="14.45" customHeight="1">
      <c r="B45" s="17"/>
      <c r="AR45" s="17"/>
    </row>
    <row r="46" spans="2:57" ht="14.45" customHeight="1">
      <c r="B46" s="17"/>
      <c r="AR46" s="17"/>
    </row>
    <row r="47" spans="2:57" ht="14.45" customHeight="1">
      <c r="B47" s="17"/>
      <c r="AR47" s="17"/>
    </row>
    <row r="48" spans="2:57" ht="14.45" customHeight="1">
      <c r="B48" s="17"/>
      <c r="AR48" s="17"/>
    </row>
    <row r="49" spans="2:44" s="1" customFormat="1" ht="14.45" customHeight="1">
      <c r="B49" s="29"/>
      <c r="D49" s="38" t="s">
        <v>47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48</v>
      </c>
      <c r="AI49" s="39"/>
      <c r="AJ49" s="39"/>
      <c r="AK49" s="39"/>
      <c r="AL49" s="39"/>
      <c r="AM49" s="39"/>
      <c r="AN49" s="39"/>
      <c r="AO49" s="39"/>
      <c r="AR49" s="29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2.75">
      <c r="B60" s="29"/>
      <c r="D60" s="40" t="s">
        <v>49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50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49</v>
      </c>
      <c r="AI60" s="31"/>
      <c r="AJ60" s="31"/>
      <c r="AK60" s="31"/>
      <c r="AL60" s="31"/>
      <c r="AM60" s="40" t="s">
        <v>50</v>
      </c>
      <c r="AN60" s="31"/>
      <c r="AO60" s="31"/>
      <c r="AR60" s="29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2.75">
      <c r="B64" s="29"/>
      <c r="D64" s="38" t="s">
        <v>51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52</v>
      </c>
      <c r="AI64" s="39"/>
      <c r="AJ64" s="39"/>
      <c r="AK64" s="39"/>
      <c r="AL64" s="39"/>
      <c r="AM64" s="39"/>
      <c r="AN64" s="39"/>
      <c r="AO64" s="39"/>
      <c r="AR64" s="29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2.75">
      <c r="B75" s="29"/>
      <c r="D75" s="40" t="s">
        <v>49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50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49</v>
      </c>
      <c r="AI75" s="31"/>
      <c r="AJ75" s="31"/>
      <c r="AK75" s="31"/>
      <c r="AL75" s="31"/>
      <c r="AM75" s="40" t="s">
        <v>50</v>
      </c>
      <c r="AN75" s="31"/>
      <c r="AO75" s="31"/>
      <c r="AR75" s="29"/>
    </row>
    <row r="76" spans="2:44" s="1" customFormat="1">
      <c r="B76" s="29"/>
      <c r="AR76" s="29"/>
    </row>
    <row r="77" spans="2:44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9"/>
    </row>
    <row r="81" spans="1:90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9"/>
    </row>
    <row r="82" spans="1:90" s="1" customFormat="1" ht="24.95" customHeight="1">
      <c r="B82" s="29"/>
      <c r="C82" s="18" t="s">
        <v>53</v>
      </c>
      <c r="AR82" s="29"/>
    </row>
    <row r="83" spans="1:90" s="1" customFormat="1" ht="6.95" customHeight="1">
      <c r="B83" s="29"/>
      <c r="AR83" s="29"/>
    </row>
    <row r="84" spans="1:90" s="3" customFormat="1" ht="12" customHeight="1">
      <c r="B84" s="45"/>
      <c r="C84" s="24" t="s">
        <v>13</v>
      </c>
      <c r="L84" s="3" t="str">
        <f>K5</f>
        <v>25-01</v>
      </c>
      <c r="AR84" s="45"/>
    </row>
    <row r="85" spans="1:90" s="4" customFormat="1" ht="36.950000000000003" customHeight="1">
      <c r="B85" s="46"/>
      <c r="C85" s="47" t="s">
        <v>16</v>
      </c>
      <c r="L85" s="365" t="str">
        <f>K6</f>
        <v>SZIF- 6.patro</v>
      </c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6"/>
      <c r="AJ85" s="366"/>
      <c r="AR85" s="46"/>
    </row>
    <row r="86" spans="1:90" s="1" customFormat="1" ht="6.95" customHeight="1">
      <c r="B86" s="29"/>
      <c r="AR86" s="29"/>
    </row>
    <row r="87" spans="1:90" s="1" customFormat="1" ht="12" customHeight="1">
      <c r="B87" s="29"/>
      <c r="C87" s="24" t="s">
        <v>20</v>
      </c>
      <c r="L87" s="48" t="str">
        <f>IF(K8="","",K8)</f>
        <v>Praha 1</v>
      </c>
      <c r="AI87" s="24" t="s">
        <v>22</v>
      </c>
      <c r="AM87" s="367" t="str">
        <f>IF(AN8= "","",AN8)</f>
        <v>8. 1. 2025</v>
      </c>
      <c r="AN87" s="367"/>
      <c r="AR87" s="29"/>
    </row>
    <row r="88" spans="1:90" s="1" customFormat="1" ht="6.95" customHeight="1">
      <c r="B88" s="29"/>
      <c r="AR88" s="29"/>
    </row>
    <row r="89" spans="1:90" s="1" customFormat="1" ht="15.2" customHeight="1">
      <c r="B89" s="29"/>
      <c r="C89" s="24" t="s">
        <v>24</v>
      </c>
      <c r="L89" s="3" t="str">
        <f>IF(E11= "","",E11)</f>
        <v xml:space="preserve"> </v>
      </c>
      <c r="AI89" s="24" t="s">
        <v>30</v>
      </c>
      <c r="AM89" s="368" t="str">
        <f>IF(E17="","",E17)</f>
        <v xml:space="preserve"> </v>
      </c>
      <c r="AN89" s="369"/>
      <c r="AO89" s="369"/>
      <c r="AP89" s="369"/>
      <c r="AR89" s="29"/>
      <c r="AS89" s="370" t="s">
        <v>54</v>
      </c>
      <c r="AT89" s="371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0" s="1" customFormat="1" ht="15.2" customHeight="1">
      <c r="B90" s="29"/>
      <c r="C90" s="24" t="s">
        <v>28</v>
      </c>
      <c r="L90" s="3" t="str">
        <f>IF(E14= "Vyplň údaj","",E14)</f>
        <v/>
      </c>
      <c r="AI90" s="24" t="s">
        <v>32</v>
      </c>
      <c r="AM90" s="368" t="str">
        <f>IF(E20="","",E20)</f>
        <v xml:space="preserve"> </v>
      </c>
      <c r="AN90" s="369"/>
      <c r="AO90" s="369"/>
      <c r="AP90" s="369"/>
      <c r="AR90" s="29"/>
      <c r="AS90" s="372"/>
      <c r="AT90" s="373"/>
      <c r="BD90" s="53"/>
    </row>
    <row r="91" spans="1:90" s="1" customFormat="1" ht="10.9" customHeight="1">
      <c r="B91" s="29"/>
      <c r="AR91" s="29"/>
      <c r="AS91" s="372"/>
      <c r="AT91" s="373"/>
      <c r="BD91" s="53"/>
    </row>
    <row r="92" spans="1:90" s="1" customFormat="1" ht="29.25" customHeight="1">
      <c r="B92" s="29"/>
      <c r="C92" s="360" t="s">
        <v>55</v>
      </c>
      <c r="D92" s="361"/>
      <c r="E92" s="361"/>
      <c r="F92" s="361"/>
      <c r="G92" s="361"/>
      <c r="H92" s="54"/>
      <c r="I92" s="362" t="s">
        <v>56</v>
      </c>
      <c r="J92" s="361"/>
      <c r="K92" s="361"/>
      <c r="L92" s="361"/>
      <c r="M92" s="361"/>
      <c r="N92" s="361"/>
      <c r="O92" s="361"/>
      <c r="P92" s="361"/>
      <c r="Q92" s="361"/>
      <c r="R92" s="361"/>
      <c r="S92" s="361"/>
      <c r="T92" s="361"/>
      <c r="U92" s="361"/>
      <c r="V92" s="361"/>
      <c r="W92" s="361"/>
      <c r="X92" s="361"/>
      <c r="Y92" s="361"/>
      <c r="Z92" s="361"/>
      <c r="AA92" s="361"/>
      <c r="AB92" s="361"/>
      <c r="AC92" s="361"/>
      <c r="AD92" s="361"/>
      <c r="AE92" s="361"/>
      <c r="AF92" s="361"/>
      <c r="AG92" s="363" t="s">
        <v>57</v>
      </c>
      <c r="AH92" s="361"/>
      <c r="AI92" s="361"/>
      <c r="AJ92" s="361"/>
      <c r="AK92" s="361"/>
      <c r="AL92" s="361"/>
      <c r="AM92" s="361"/>
      <c r="AN92" s="362" t="s">
        <v>58</v>
      </c>
      <c r="AO92" s="361"/>
      <c r="AP92" s="364"/>
      <c r="AQ92" s="55" t="s">
        <v>59</v>
      </c>
      <c r="AR92" s="29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</row>
    <row r="93" spans="1:90" s="1" customFormat="1" ht="10.9" customHeight="1">
      <c r="B93" s="29"/>
      <c r="AR93" s="29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0" s="5" customFormat="1" ht="32.450000000000003" customHeight="1">
      <c r="B94" s="60"/>
      <c r="C94" s="61" t="s">
        <v>72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357">
        <f>ROUND(AG95,2)</f>
        <v>0</v>
      </c>
      <c r="AH94" s="357"/>
      <c r="AI94" s="357"/>
      <c r="AJ94" s="357"/>
      <c r="AK94" s="357"/>
      <c r="AL94" s="357"/>
      <c r="AM94" s="357"/>
      <c r="AN94" s="358">
        <f>SUM(AG94,AT94)</f>
        <v>0</v>
      </c>
      <c r="AO94" s="358"/>
      <c r="AP94" s="358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73</v>
      </c>
      <c r="BT94" s="69" t="s">
        <v>74</v>
      </c>
      <c r="BV94" s="69" t="s">
        <v>75</v>
      </c>
      <c r="BW94" s="69" t="s">
        <v>4</v>
      </c>
      <c r="BX94" s="69" t="s">
        <v>76</v>
      </c>
      <c r="CL94" s="69" t="s">
        <v>1</v>
      </c>
    </row>
    <row r="95" spans="1:90" s="6" customFormat="1" ht="16.5" customHeight="1">
      <c r="A95" s="70" t="s">
        <v>77</v>
      </c>
      <c r="B95" s="71"/>
      <c r="C95" s="72"/>
      <c r="D95" s="356" t="s">
        <v>14</v>
      </c>
      <c r="E95" s="356"/>
      <c r="F95" s="356"/>
      <c r="G95" s="356"/>
      <c r="H95" s="356"/>
      <c r="I95" s="73"/>
      <c r="J95" s="356" t="s">
        <v>17</v>
      </c>
      <c r="K95" s="356"/>
      <c r="L95" s="356"/>
      <c r="M95" s="356"/>
      <c r="N95" s="356"/>
      <c r="O95" s="356"/>
      <c r="P95" s="356"/>
      <c r="Q95" s="356"/>
      <c r="R95" s="356"/>
      <c r="S95" s="356"/>
      <c r="T95" s="356"/>
      <c r="U95" s="356"/>
      <c r="V95" s="356"/>
      <c r="W95" s="356"/>
      <c r="X95" s="356"/>
      <c r="Y95" s="356"/>
      <c r="Z95" s="356"/>
      <c r="AA95" s="356"/>
      <c r="AB95" s="356"/>
      <c r="AC95" s="356"/>
      <c r="AD95" s="356"/>
      <c r="AE95" s="356"/>
      <c r="AF95" s="356"/>
      <c r="AG95" s="354">
        <f>'25-01 - SZIF- 6.patro'!J28</f>
        <v>0</v>
      </c>
      <c r="AH95" s="355"/>
      <c r="AI95" s="355"/>
      <c r="AJ95" s="355"/>
      <c r="AK95" s="355"/>
      <c r="AL95" s="355"/>
      <c r="AM95" s="355"/>
      <c r="AN95" s="354">
        <f>SUM(AG95,AT95)</f>
        <v>0</v>
      </c>
      <c r="AO95" s="355"/>
      <c r="AP95" s="355"/>
      <c r="AQ95" s="74" t="s">
        <v>78</v>
      </c>
      <c r="AR95" s="71"/>
      <c r="AS95" s="75">
        <v>0</v>
      </c>
      <c r="AT95" s="76">
        <f>ROUND(SUM(AV95:AW95),2)</f>
        <v>0</v>
      </c>
      <c r="AU95" s="77">
        <f>'25-01 - SZIF- 6.patro'!P123</f>
        <v>0</v>
      </c>
      <c r="AV95" s="76">
        <f>'25-01 - SZIF- 6.patro'!J31</f>
        <v>0</v>
      </c>
      <c r="AW95" s="76">
        <f>'25-01 - SZIF- 6.patro'!J32</f>
        <v>0</v>
      </c>
      <c r="AX95" s="76">
        <f>'25-01 - SZIF- 6.patro'!J33</f>
        <v>0</v>
      </c>
      <c r="AY95" s="76">
        <f>'25-01 - SZIF- 6.patro'!J34</f>
        <v>0</v>
      </c>
      <c r="AZ95" s="76">
        <f>'25-01 - SZIF- 6.patro'!F31</f>
        <v>0</v>
      </c>
      <c r="BA95" s="76">
        <f>'25-01 - SZIF- 6.patro'!F32</f>
        <v>0</v>
      </c>
      <c r="BB95" s="76">
        <f>'25-01 - SZIF- 6.patro'!F33</f>
        <v>0</v>
      </c>
      <c r="BC95" s="76">
        <f>'25-01 - SZIF- 6.patro'!F34</f>
        <v>0</v>
      </c>
      <c r="BD95" s="78">
        <f>'25-01 - SZIF- 6.patro'!F35</f>
        <v>0</v>
      </c>
      <c r="BT95" s="79" t="s">
        <v>79</v>
      </c>
      <c r="BU95" s="79" t="s">
        <v>80</v>
      </c>
      <c r="BV95" s="79" t="s">
        <v>75</v>
      </c>
      <c r="BW95" s="79" t="s">
        <v>4</v>
      </c>
      <c r="BX95" s="79" t="s">
        <v>76</v>
      </c>
      <c r="CL95" s="79" t="s">
        <v>1</v>
      </c>
    </row>
    <row r="96" spans="1:90" s="1" customFormat="1" ht="30" customHeight="1">
      <c r="B96" s="29"/>
      <c r="AR96" s="29"/>
    </row>
    <row r="97" spans="2:44" s="1" customFormat="1" ht="6.95" customHeight="1"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9"/>
    </row>
  </sheetData>
  <mergeCells count="42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25-01 - SZIF- 6.patro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2"/>
  <sheetViews>
    <sheetView showGridLines="0" topLeftCell="A13" workbookViewId="0">
      <selection activeCell="I149" sqref="I14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59" t="s">
        <v>5</v>
      </c>
      <c r="M2" s="346"/>
      <c r="N2" s="346"/>
      <c r="O2" s="346"/>
      <c r="P2" s="346"/>
      <c r="Q2" s="346"/>
      <c r="R2" s="346"/>
      <c r="S2" s="346"/>
      <c r="T2" s="346"/>
      <c r="U2" s="346"/>
      <c r="V2" s="346"/>
      <c r="AT2" s="14" t="s">
        <v>4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81</v>
      </c>
    </row>
    <row r="4" spans="2:46" ht="24.95" customHeight="1">
      <c r="B4" s="17"/>
      <c r="D4" s="18" t="s">
        <v>82</v>
      </c>
      <c r="L4" s="17"/>
      <c r="M4" s="80" t="s">
        <v>10</v>
      </c>
      <c r="AT4" s="14" t="s">
        <v>3</v>
      </c>
    </row>
    <row r="5" spans="2:46" ht="6.95" customHeight="1">
      <c r="B5" s="17"/>
      <c r="L5" s="17"/>
    </row>
    <row r="6" spans="2:46" s="1" customFormat="1" ht="12" customHeight="1">
      <c r="B6" s="29"/>
      <c r="D6" s="24" t="s">
        <v>16</v>
      </c>
      <c r="L6" s="29"/>
    </row>
    <row r="7" spans="2:46" s="1" customFormat="1" ht="16.5" customHeight="1">
      <c r="B7" s="29"/>
      <c r="E7" s="365" t="s">
        <v>17</v>
      </c>
      <c r="F7" s="378"/>
      <c r="G7" s="378"/>
      <c r="H7" s="378"/>
      <c r="L7" s="29"/>
    </row>
    <row r="8" spans="2:46" s="1" customFormat="1">
      <c r="B8" s="29"/>
      <c r="L8" s="29"/>
    </row>
    <row r="9" spans="2:46" s="1" customFormat="1" ht="12" customHeight="1">
      <c r="B9" s="29"/>
      <c r="D9" s="24" t="s">
        <v>18</v>
      </c>
      <c r="F9" s="22" t="s">
        <v>1</v>
      </c>
      <c r="I9" s="24" t="s">
        <v>19</v>
      </c>
      <c r="J9" s="22" t="s">
        <v>1</v>
      </c>
      <c r="L9" s="29"/>
    </row>
    <row r="10" spans="2:46" s="1" customFormat="1" ht="12" customHeight="1">
      <c r="B10" s="29"/>
      <c r="D10" s="24" t="s">
        <v>20</v>
      </c>
      <c r="F10" s="22" t="s">
        <v>21</v>
      </c>
      <c r="I10" s="24" t="s">
        <v>22</v>
      </c>
      <c r="J10" s="49" t="str">
        <f>'Rekapitulace stavby'!AN8</f>
        <v>8. 1. 2025</v>
      </c>
      <c r="L10" s="29"/>
    </row>
    <row r="11" spans="2:46" s="1" customFormat="1" ht="10.9" customHeight="1">
      <c r="B11" s="29"/>
      <c r="L11" s="29"/>
    </row>
    <row r="12" spans="2:46" s="1" customFormat="1" ht="12" customHeight="1">
      <c r="B12" s="29"/>
      <c r="D12" s="24" t="s">
        <v>24</v>
      </c>
      <c r="I12" s="24" t="s">
        <v>25</v>
      </c>
      <c r="J12" s="22" t="str">
        <f>IF('Rekapitulace stavby'!AN10="","",'Rekapitulace stavby'!AN10)</f>
        <v/>
      </c>
      <c r="L12" s="29"/>
    </row>
    <row r="13" spans="2:46" s="1" customFormat="1" ht="18" customHeight="1">
      <c r="B13" s="29"/>
      <c r="E13" s="22" t="str">
        <f>IF('Rekapitulace stavby'!E11="","",'Rekapitulace stavby'!E11)</f>
        <v xml:space="preserve"> </v>
      </c>
      <c r="I13" s="24" t="s">
        <v>27</v>
      </c>
      <c r="J13" s="22" t="str">
        <f>IF('Rekapitulace stavby'!AN11="","",'Rekapitulace stavby'!AN11)</f>
        <v/>
      </c>
      <c r="L13" s="29"/>
    </row>
    <row r="14" spans="2:46" s="1" customFormat="1" ht="6.95" customHeight="1">
      <c r="B14" s="29"/>
      <c r="L14" s="29"/>
    </row>
    <row r="15" spans="2:46" s="1" customFormat="1" ht="12" customHeight="1">
      <c r="B15" s="29"/>
      <c r="D15" s="24" t="s">
        <v>28</v>
      </c>
      <c r="I15" s="24" t="s">
        <v>25</v>
      </c>
      <c r="J15" s="25" t="str">
        <f>'Rekapitulace stavby'!AN13</f>
        <v>Vyplň údaj</v>
      </c>
      <c r="L15" s="29"/>
    </row>
    <row r="16" spans="2:46" s="1" customFormat="1" ht="18" customHeight="1">
      <c r="B16" s="29"/>
      <c r="E16" s="379" t="str">
        <f>'Rekapitulace stavby'!E14</f>
        <v>Vyplň údaj</v>
      </c>
      <c r="F16" s="345"/>
      <c r="G16" s="345"/>
      <c r="H16" s="345"/>
      <c r="I16" s="24" t="s">
        <v>27</v>
      </c>
      <c r="J16" s="25" t="str">
        <f>'Rekapitulace stavby'!AN14</f>
        <v>Vyplň údaj</v>
      </c>
      <c r="L16" s="29"/>
    </row>
    <row r="17" spans="2:12" s="1" customFormat="1" ht="6.95" customHeight="1">
      <c r="B17" s="29"/>
      <c r="L17" s="29"/>
    </row>
    <row r="18" spans="2:12" s="1" customFormat="1" ht="12" customHeight="1">
      <c r="B18" s="29"/>
      <c r="D18" s="24" t="s">
        <v>30</v>
      </c>
      <c r="I18" s="24" t="s">
        <v>25</v>
      </c>
      <c r="J18" s="22" t="str">
        <f>IF('Rekapitulace stavby'!AN16="","",'Rekapitulace stavby'!AN16)</f>
        <v/>
      </c>
      <c r="L18" s="29"/>
    </row>
    <row r="19" spans="2:12" s="1" customFormat="1" ht="18" customHeight="1">
      <c r="B19" s="29"/>
      <c r="E19" s="22" t="str">
        <f>IF('Rekapitulace stavby'!E17="","",'Rekapitulace stavby'!E17)</f>
        <v xml:space="preserve"> </v>
      </c>
      <c r="I19" s="24" t="s">
        <v>27</v>
      </c>
      <c r="J19" s="22" t="str">
        <f>IF('Rekapitulace stavby'!AN17="","",'Rekapitulace stavby'!AN17)</f>
        <v/>
      </c>
      <c r="L19" s="29"/>
    </row>
    <row r="20" spans="2:12" s="1" customFormat="1" ht="6.95" customHeight="1">
      <c r="B20" s="29"/>
      <c r="L20" s="29"/>
    </row>
    <row r="21" spans="2:12" s="1" customFormat="1" ht="12" customHeight="1">
      <c r="B21" s="29"/>
      <c r="D21" s="24" t="s">
        <v>32</v>
      </c>
      <c r="I21" s="24" t="s">
        <v>25</v>
      </c>
      <c r="J21" s="22" t="str">
        <f>IF('Rekapitulace stavby'!AN19="","",'Rekapitulace stavby'!AN19)</f>
        <v/>
      </c>
      <c r="L21" s="29"/>
    </row>
    <row r="22" spans="2:12" s="1" customFormat="1" ht="18" customHeight="1">
      <c r="B22" s="29"/>
      <c r="E22" s="22" t="str">
        <f>IF('Rekapitulace stavby'!E20="","",'Rekapitulace stavby'!E20)</f>
        <v xml:space="preserve"> </v>
      </c>
      <c r="I22" s="24" t="s">
        <v>27</v>
      </c>
      <c r="J22" s="22" t="str">
        <f>IF('Rekapitulace stavby'!AN20="","",'Rekapitulace stavby'!AN20)</f>
        <v/>
      </c>
      <c r="L22" s="29"/>
    </row>
    <row r="23" spans="2:12" s="1" customFormat="1" ht="6.95" customHeight="1">
      <c r="B23" s="29"/>
      <c r="L23" s="29"/>
    </row>
    <row r="24" spans="2:12" s="1" customFormat="1" ht="12" customHeight="1">
      <c r="B24" s="29"/>
      <c r="D24" s="24" t="s">
        <v>33</v>
      </c>
      <c r="L24" s="29"/>
    </row>
    <row r="25" spans="2:12" s="7" customFormat="1" ht="16.5" customHeight="1">
      <c r="B25" s="81"/>
      <c r="E25" s="350" t="s">
        <v>1</v>
      </c>
      <c r="F25" s="350"/>
      <c r="G25" s="350"/>
      <c r="H25" s="350"/>
      <c r="L25" s="81"/>
    </row>
    <row r="26" spans="2:12" s="1" customFormat="1" ht="6.95" customHeight="1">
      <c r="B26" s="29"/>
      <c r="L26" s="29"/>
    </row>
    <row r="27" spans="2:12" s="1" customFormat="1" ht="6.95" customHeight="1">
      <c r="B27" s="29"/>
      <c r="D27" s="50"/>
      <c r="E27" s="50"/>
      <c r="F27" s="50"/>
      <c r="G27" s="50"/>
      <c r="H27" s="50"/>
      <c r="I27" s="50"/>
      <c r="J27" s="50"/>
      <c r="K27" s="50"/>
      <c r="L27" s="29"/>
    </row>
    <row r="28" spans="2:12" s="1" customFormat="1" ht="25.35" customHeight="1">
      <c r="B28" s="29"/>
      <c r="D28" s="82" t="s">
        <v>34</v>
      </c>
      <c r="J28" s="63">
        <f>ROUND(J123, 2)</f>
        <v>0</v>
      </c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14.45" customHeight="1">
      <c r="B30" s="29"/>
      <c r="F30" s="32" t="s">
        <v>36</v>
      </c>
      <c r="I30" s="32" t="s">
        <v>35</v>
      </c>
      <c r="J30" s="32" t="s">
        <v>37</v>
      </c>
      <c r="L30" s="29"/>
    </row>
    <row r="31" spans="2:12" s="1" customFormat="1" ht="14.45" customHeight="1">
      <c r="B31" s="29"/>
      <c r="D31" s="52" t="s">
        <v>38</v>
      </c>
      <c r="E31" s="24" t="s">
        <v>39</v>
      </c>
      <c r="F31" s="83">
        <f>ROUND((SUM(BE123:BE181)),  2)</f>
        <v>0</v>
      </c>
      <c r="I31" s="84">
        <v>0.21</v>
      </c>
      <c r="J31" s="83">
        <f>ROUND(((SUM(BE123:BE181))*I31),  2)</f>
        <v>0</v>
      </c>
      <c r="L31" s="29"/>
    </row>
    <row r="32" spans="2:12" s="1" customFormat="1" ht="14.45" customHeight="1">
      <c r="B32" s="29"/>
      <c r="E32" s="24" t="s">
        <v>40</v>
      </c>
      <c r="F32" s="83">
        <f>ROUND((SUM(BF123:BF181)),  2)</f>
        <v>0</v>
      </c>
      <c r="I32" s="84">
        <v>0.12</v>
      </c>
      <c r="J32" s="83">
        <f>ROUND(((SUM(BF123:BF181))*I32),  2)</f>
        <v>0</v>
      </c>
      <c r="L32" s="29"/>
    </row>
    <row r="33" spans="2:12" s="1" customFormat="1" ht="14.45" hidden="1" customHeight="1">
      <c r="B33" s="29"/>
      <c r="E33" s="24" t="s">
        <v>41</v>
      </c>
      <c r="F33" s="83">
        <f>ROUND((SUM(BG123:BG181)),  2)</f>
        <v>0</v>
      </c>
      <c r="I33" s="84">
        <v>0.21</v>
      </c>
      <c r="J33" s="83">
        <f>0</f>
        <v>0</v>
      </c>
      <c r="L33" s="29"/>
    </row>
    <row r="34" spans="2:12" s="1" customFormat="1" ht="14.45" hidden="1" customHeight="1">
      <c r="B34" s="29"/>
      <c r="E34" s="24" t="s">
        <v>42</v>
      </c>
      <c r="F34" s="83">
        <f>ROUND((SUM(BH123:BH181)),  2)</f>
        <v>0</v>
      </c>
      <c r="I34" s="84">
        <v>0.12</v>
      </c>
      <c r="J34" s="83">
        <f>0</f>
        <v>0</v>
      </c>
      <c r="L34" s="29"/>
    </row>
    <row r="35" spans="2:12" s="1" customFormat="1" ht="14.45" hidden="1" customHeight="1">
      <c r="B35" s="29"/>
      <c r="E35" s="24" t="s">
        <v>43</v>
      </c>
      <c r="F35" s="83">
        <f>ROUND((SUM(BI123:BI181)),  2)</f>
        <v>0</v>
      </c>
      <c r="I35" s="84">
        <v>0</v>
      </c>
      <c r="J35" s="83">
        <f>0</f>
        <v>0</v>
      </c>
      <c r="L35" s="29"/>
    </row>
    <row r="36" spans="2:12" s="1" customFormat="1" ht="6.95" customHeight="1">
      <c r="B36" s="29"/>
      <c r="L36" s="29"/>
    </row>
    <row r="37" spans="2:12" s="1" customFormat="1" ht="25.35" customHeight="1">
      <c r="B37" s="29"/>
      <c r="C37" s="85"/>
      <c r="D37" s="86" t="s">
        <v>44</v>
      </c>
      <c r="E37" s="54"/>
      <c r="F37" s="54"/>
      <c r="G37" s="87" t="s">
        <v>45</v>
      </c>
      <c r="H37" s="88" t="s">
        <v>46</v>
      </c>
      <c r="I37" s="54"/>
      <c r="J37" s="89">
        <f>SUM(J28:J35)</f>
        <v>0</v>
      </c>
      <c r="K37" s="90"/>
      <c r="L37" s="29"/>
    </row>
    <row r="38" spans="2:12" s="1" customFormat="1" ht="14.45" customHeight="1">
      <c r="B38" s="29"/>
      <c r="L38" s="29"/>
    </row>
    <row r="39" spans="2:12" ht="14.45" customHeight="1">
      <c r="B39" s="17"/>
      <c r="L39" s="17"/>
    </row>
    <row r="40" spans="2:12" ht="14.45" customHeight="1">
      <c r="B40" s="17"/>
      <c r="L40" s="17"/>
    </row>
    <row r="41" spans="2:12" ht="14.45" customHeight="1">
      <c r="B41" s="17"/>
      <c r="L41" s="17"/>
    </row>
    <row r="42" spans="2:12" ht="14.45" customHeight="1">
      <c r="B42" s="17"/>
      <c r="L42" s="17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47</v>
      </c>
      <c r="E50" s="39"/>
      <c r="F50" s="39"/>
      <c r="G50" s="38" t="s">
        <v>48</v>
      </c>
      <c r="H50" s="39"/>
      <c r="I50" s="39"/>
      <c r="J50" s="39"/>
      <c r="K50" s="39"/>
      <c r="L50" s="29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2.75">
      <c r="B61" s="29"/>
      <c r="D61" s="40" t="s">
        <v>49</v>
      </c>
      <c r="E61" s="31"/>
      <c r="F61" s="91" t="s">
        <v>50</v>
      </c>
      <c r="G61" s="40" t="s">
        <v>49</v>
      </c>
      <c r="H61" s="31"/>
      <c r="I61" s="31"/>
      <c r="J61" s="92" t="s">
        <v>50</v>
      </c>
      <c r="K61" s="31"/>
      <c r="L61" s="29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2.75">
      <c r="B65" s="29"/>
      <c r="D65" s="38" t="s">
        <v>51</v>
      </c>
      <c r="E65" s="39"/>
      <c r="F65" s="39"/>
      <c r="G65" s="38" t="s">
        <v>52</v>
      </c>
      <c r="H65" s="39"/>
      <c r="I65" s="39"/>
      <c r="J65" s="39"/>
      <c r="K65" s="39"/>
      <c r="L65" s="29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2.75">
      <c r="B76" s="29"/>
      <c r="D76" s="40" t="s">
        <v>49</v>
      </c>
      <c r="E76" s="31"/>
      <c r="F76" s="91" t="s">
        <v>50</v>
      </c>
      <c r="G76" s="40" t="s">
        <v>49</v>
      </c>
      <c r="H76" s="31"/>
      <c r="I76" s="31"/>
      <c r="J76" s="92" t="s">
        <v>50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18" t="s">
        <v>83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4" t="s">
        <v>16</v>
      </c>
      <c r="L84" s="29"/>
    </row>
    <row r="85" spans="2:47" s="1" customFormat="1" ht="16.5" customHeight="1">
      <c r="B85" s="29"/>
      <c r="E85" s="365" t="str">
        <f>E7</f>
        <v>SZIF- 6.patro</v>
      </c>
      <c r="F85" s="378"/>
      <c r="G85" s="378"/>
      <c r="H85" s="378"/>
      <c r="L85" s="29"/>
    </row>
    <row r="86" spans="2:47" s="1" customFormat="1" ht="6.95" customHeight="1">
      <c r="B86" s="29"/>
      <c r="L86" s="29"/>
    </row>
    <row r="87" spans="2:47" s="1" customFormat="1" ht="12" customHeight="1">
      <c r="B87" s="29"/>
      <c r="C87" s="24" t="s">
        <v>20</v>
      </c>
      <c r="F87" s="22" t="str">
        <f>F10</f>
        <v>Praha 1</v>
      </c>
      <c r="I87" s="24" t="s">
        <v>22</v>
      </c>
      <c r="J87" s="49" t="str">
        <f>IF(J10="","",J10)</f>
        <v>8. 1. 2025</v>
      </c>
      <c r="L87" s="29"/>
    </row>
    <row r="88" spans="2:47" s="1" customFormat="1" ht="6.95" customHeight="1">
      <c r="B88" s="29"/>
      <c r="L88" s="29"/>
    </row>
    <row r="89" spans="2:47" s="1" customFormat="1" ht="15.2" customHeight="1">
      <c r="B89" s="29"/>
      <c r="C89" s="24" t="s">
        <v>24</v>
      </c>
      <c r="F89" s="22" t="str">
        <f>E13</f>
        <v xml:space="preserve"> </v>
      </c>
      <c r="I89" s="24" t="s">
        <v>30</v>
      </c>
      <c r="J89" s="27" t="str">
        <f>E19</f>
        <v xml:space="preserve"> </v>
      </c>
      <c r="L89" s="29"/>
    </row>
    <row r="90" spans="2:47" s="1" customFormat="1" ht="15.2" customHeight="1">
      <c r="B90" s="29"/>
      <c r="C90" s="24" t="s">
        <v>28</v>
      </c>
      <c r="F90" s="22" t="str">
        <f>IF(E16="","",E16)</f>
        <v>Vyplň údaj</v>
      </c>
      <c r="I90" s="24" t="s">
        <v>32</v>
      </c>
      <c r="J90" s="27" t="str">
        <f>E22</f>
        <v xml:space="preserve"> </v>
      </c>
      <c r="L90" s="29"/>
    </row>
    <row r="91" spans="2:47" s="1" customFormat="1" ht="10.35" customHeight="1">
      <c r="B91" s="29"/>
      <c r="L91" s="29"/>
    </row>
    <row r="92" spans="2:47" s="1" customFormat="1" ht="29.25" customHeight="1">
      <c r="B92" s="29"/>
      <c r="C92" s="93" t="s">
        <v>84</v>
      </c>
      <c r="D92" s="85"/>
      <c r="E92" s="85"/>
      <c r="F92" s="85"/>
      <c r="G92" s="85"/>
      <c r="H92" s="85"/>
      <c r="I92" s="85"/>
      <c r="J92" s="94" t="s">
        <v>85</v>
      </c>
      <c r="K92" s="85"/>
      <c r="L92" s="29"/>
    </row>
    <row r="93" spans="2:47" s="1" customFormat="1" ht="10.35" customHeight="1">
      <c r="B93" s="29"/>
      <c r="L93" s="29"/>
    </row>
    <row r="94" spans="2:47" s="1" customFormat="1" ht="22.9" customHeight="1">
      <c r="B94" s="29"/>
      <c r="C94" s="95" t="s">
        <v>86</v>
      </c>
      <c r="J94" s="63">
        <f>J123</f>
        <v>0</v>
      </c>
      <c r="L94" s="29"/>
      <c r="AU94" s="14" t="s">
        <v>87</v>
      </c>
    </row>
    <row r="95" spans="2:47" s="8" customFormat="1" ht="24.95" customHeight="1">
      <c r="B95" s="96"/>
      <c r="D95" s="97" t="s">
        <v>88</v>
      </c>
      <c r="E95" s="98"/>
      <c r="F95" s="98"/>
      <c r="G95" s="98"/>
      <c r="H95" s="98"/>
      <c r="I95" s="98"/>
      <c r="J95" s="99">
        <f>J124</f>
        <v>0</v>
      </c>
      <c r="L95" s="96"/>
    </row>
    <row r="96" spans="2:47" s="9" customFormat="1" ht="19.899999999999999" customHeight="1">
      <c r="B96" s="100"/>
      <c r="D96" s="101" t="s">
        <v>89</v>
      </c>
      <c r="E96" s="102"/>
      <c r="F96" s="102"/>
      <c r="G96" s="102"/>
      <c r="H96" s="102"/>
      <c r="I96" s="102"/>
      <c r="J96" s="103">
        <f>J125</f>
        <v>0</v>
      </c>
      <c r="L96" s="100"/>
    </row>
    <row r="97" spans="2:12" s="9" customFormat="1" ht="19.899999999999999" customHeight="1">
      <c r="B97" s="100"/>
      <c r="D97" s="101" t="s">
        <v>90</v>
      </c>
      <c r="E97" s="102"/>
      <c r="F97" s="102"/>
      <c r="G97" s="102"/>
      <c r="H97" s="102"/>
      <c r="I97" s="102"/>
      <c r="J97" s="103">
        <f>J129</f>
        <v>0</v>
      </c>
      <c r="L97" s="100"/>
    </row>
    <row r="98" spans="2:12" s="9" customFormat="1" ht="19.899999999999999" customHeight="1">
      <c r="B98" s="100"/>
      <c r="D98" s="101" t="s">
        <v>91</v>
      </c>
      <c r="E98" s="102"/>
      <c r="F98" s="102"/>
      <c r="G98" s="102"/>
      <c r="H98" s="102"/>
      <c r="I98" s="102"/>
      <c r="J98" s="103">
        <f>J131</f>
        <v>0</v>
      </c>
      <c r="L98" s="100"/>
    </row>
    <row r="99" spans="2:12" s="8" customFormat="1" ht="24.95" customHeight="1">
      <c r="B99" s="96"/>
      <c r="D99" s="97" t="s">
        <v>92</v>
      </c>
      <c r="E99" s="98"/>
      <c r="F99" s="98"/>
      <c r="G99" s="98"/>
      <c r="H99" s="98"/>
      <c r="I99" s="98"/>
      <c r="J99" s="99">
        <f>J146</f>
        <v>0</v>
      </c>
      <c r="L99" s="96"/>
    </row>
    <row r="100" spans="2:12" s="9" customFormat="1" ht="19.899999999999999" customHeight="1">
      <c r="B100" s="100"/>
      <c r="D100" s="101" t="s">
        <v>93</v>
      </c>
      <c r="E100" s="102"/>
      <c r="F100" s="102"/>
      <c r="G100" s="102"/>
      <c r="H100" s="102"/>
      <c r="I100" s="102"/>
      <c r="J100" s="103">
        <f>J147</f>
        <v>0</v>
      </c>
      <c r="L100" s="100"/>
    </row>
    <row r="101" spans="2:12" s="9" customFormat="1" ht="19.899999999999999" customHeight="1">
      <c r="B101" s="100"/>
      <c r="D101" s="101" t="s">
        <v>94</v>
      </c>
      <c r="E101" s="102"/>
      <c r="F101" s="102"/>
      <c r="G101" s="102"/>
      <c r="H101" s="102"/>
      <c r="I101" s="102"/>
      <c r="J101" s="103">
        <f>J149</f>
        <v>0</v>
      </c>
      <c r="L101" s="100"/>
    </row>
    <row r="102" spans="2:12" s="9" customFormat="1" ht="19.899999999999999" customHeight="1">
      <c r="B102" s="100"/>
      <c r="D102" s="101" t="s">
        <v>95</v>
      </c>
      <c r="E102" s="102"/>
      <c r="F102" s="102"/>
      <c r="G102" s="102"/>
      <c r="H102" s="102"/>
      <c r="I102" s="102"/>
      <c r="J102" s="103">
        <f>J154</f>
        <v>0</v>
      </c>
      <c r="L102" s="100"/>
    </row>
    <row r="103" spans="2:12" s="9" customFormat="1" ht="19.899999999999999" customHeight="1">
      <c r="B103" s="100"/>
      <c r="D103" s="101" t="s">
        <v>96</v>
      </c>
      <c r="E103" s="102"/>
      <c r="F103" s="102"/>
      <c r="G103" s="102"/>
      <c r="H103" s="102"/>
      <c r="I103" s="102"/>
      <c r="J103" s="103">
        <f>J158</f>
        <v>0</v>
      </c>
      <c r="L103" s="100"/>
    </row>
    <row r="104" spans="2:12" s="9" customFormat="1" ht="19.899999999999999" customHeight="1">
      <c r="B104" s="100"/>
      <c r="D104" s="101" t="s">
        <v>97</v>
      </c>
      <c r="E104" s="102"/>
      <c r="F104" s="102"/>
      <c r="G104" s="102"/>
      <c r="H104" s="102"/>
      <c r="I104" s="102"/>
      <c r="J104" s="103">
        <f>J170</f>
        <v>0</v>
      </c>
      <c r="L104" s="100"/>
    </row>
    <row r="105" spans="2:12" s="8" customFormat="1" ht="24.95" customHeight="1">
      <c r="B105" s="96"/>
      <c r="D105" s="97" t="s">
        <v>98</v>
      </c>
      <c r="E105" s="98"/>
      <c r="F105" s="98"/>
      <c r="G105" s="98"/>
      <c r="H105" s="98"/>
      <c r="I105" s="98"/>
      <c r="J105" s="99">
        <f>J176</f>
        <v>0</v>
      </c>
      <c r="L105" s="96"/>
    </row>
    <row r="106" spans="2:12" s="1" customFormat="1" ht="21.75" customHeight="1">
      <c r="B106" s="29"/>
      <c r="L106" s="29"/>
    </row>
    <row r="107" spans="2:12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9"/>
    </row>
    <row r="111" spans="2:12" s="1" customFormat="1" ht="6.95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9"/>
    </row>
    <row r="112" spans="2:12" s="1" customFormat="1" ht="24.95" customHeight="1">
      <c r="B112" s="29"/>
      <c r="C112" s="18" t="s">
        <v>99</v>
      </c>
      <c r="L112" s="29"/>
    </row>
    <row r="113" spans="2:65" s="1" customFormat="1" ht="6.95" customHeight="1">
      <c r="B113" s="29"/>
      <c r="L113" s="29"/>
    </row>
    <row r="114" spans="2:65" s="1" customFormat="1" ht="12" customHeight="1">
      <c r="B114" s="29"/>
      <c r="C114" s="24" t="s">
        <v>16</v>
      </c>
      <c r="L114" s="29"/>
    </row>
    <row r="115" spans="2:65" s="1" customFormat="1" ht="16.5" customHeight="1">
      <c r="B115" s="29"/>
      <c r="E115" s="365" t="str">
        <f>E7</f>
        <v>SZIF- 6.patro</v>
      </c>
      <c r="F115" s="378"/>
      <c r="G115" s="378"/>
      <c r="H115" s="378"/>
      <c r="L115" s="29"/>
    </row>
    <row r="116" spans="2:65" s="1" customFormat="1" ht="6.95" customHeight="1">
      <c r="B116" s="29"/>
      <c r="L116" s="29"/>
    </row>
    <row r="117" spans="2:65" s="1" customFormat="1" ht="12" customHeight="1">
      <c r="B117" s="29"/>
      <c r="C117" s="24" t="s">
        <v>20</v>
      </c>
      <c r="F117" s="22" t="str">
        <f>F10</f>
        <v>Praha 1</v>
      </c>
      <c r="I117" s="24" t="s">
        <v>22</v>
      </c>
      <c r="J117" s="49" t="str">
        <f>IF(J10="","",J10)</f>
        <v>8. 1. 2025</v>
      </c>
      <c r="L117" s="29"/>
    </row>
    <row r="118" spans="2:65" s="1" customFormat="1" ht="6.95" customHeight="1">
      <c r="B118" s="29"/>
      <c r="L118" s="29"/>
    </row>
    <row r="119" spans="2:65" s="1" customFormat="1" ht="15.2" customHeight="1">
      <c r="B119" s="29"/>
      <c r="C119" s="24" t="s">
        <v>24</v>
      </c>
      <c r="F119" s="22" t="str">
        <f>E13</f>
        <v xml:space="preserve"> </v>
      </c>
      <c r="I119" s="24" t="s">
        <v>30</v>
      </c>
      <c r="J119" s="27" t="str">
        <f>E19</f>
        <v xml:space="preserve"> </v>
      </c>
      <c r="L119" s="29"/>
    </row>
    <row r="120" spans="2:65" s="1" customFormat="1" ht="15.2" customHeight="1">
      <c r="B120" s="29"/>
      <c r="C120" s="24" t="s">
        <v>28</v>
      </c>
      <c r="F120" s="22" t="str">
        <f>IF(E16="","",E16)</f>
        <v>Vyplň údaj</v>
      </c>
      <c r="I120" s="24" t="s">
        <v>32</v>
      </c>
      <c r="J120" s="27" t="str">
        <f>E22</f>
        <v xml:space="preserve"> </v>
      </c>
      <c r="L120" s="29"/>
    </row>
    <row r="121" spans="2:65" s="1" customFormat="1" ht="10.35" customHeight="1">
      <c r="B121" s="29"/>
      <c r="L121" s="29"/>
    </row>
    <row r="122" spans="2:65" s="10" customFormat="1" ht="29.25" customHeight="1">
      <c r="B122" s="104"/>
      <c r="C122" s="105" t="s">
        <v>100</v>
      </c>
      <c r="D122" s="106" t="s">
        <v>59</v>
      </c>
      <c r="E122" s="106" t="s">
        <v>55</v>
      </c>
      <c r="F122" s="106" t="s">
        <v>56</v>
      </c>
      <c r="G122" s="106" t="s">
        <v>101</v>
      </c>
      <c r="H122" s="106" t="s">
        <v>102</v>
      </c>
      <c r="I122" s="106" t="s">
        <v>103</v>
      </c>
      <c r="J122" s="107" t="s">
        <v>85</v>
      </c>
      <c r="K122" s="108" t="s">
        <v>104</v>
      </c>
      <c r="L122" s="104"/>
      <c r="M122" s="56" t="s">
        <v>1</v>
      </c>
      <c r="N122" s="57" t="s">
        <v>38</v>
      </c>
      <c r="O122" s="57" t="s">
        <v>105</v>
      </c>
      <c r="P122" s="57" t="s">
        <v>106</v>
      </c>
      <c r="Q122" s="57" t="s">
        <v>107</v>
      </c>
      <c r="R122" s="57" t="s">
        <v>108</v>
      </c>
      <c r="S122" s="57" t="s">
        <v>109</v>
      </c>
      <c r="T122" s="58" t="s">
        <v>110</v>
      </c>
    </row>
    <row r="123" spans="2:65" s="1" customFormat="1" ht="22.9" customHeight="1">
      <c r="B123" s="29"/>
      <c r="C123" s="61" t="s">
        <v>111</v>
      </c>
      <c r="J123" s="109">
        <f>BK123</f>
        <v>0</v>
      </c>
      <c r="L123" s="29"/>
      <c r="M123" s="59"/>
      <c r="N123" s="50"/>
      <c r="O123" s="50"/>
      <c r="P123" s="110">
        <f>P124+P146+P176</f>
        <v>0</v>
      </c>
      <c r="Q123" s="50"/>
      <c r="R123" s="110">
        <f>R124+R146+R176</f>
        <v>5.7649616999999997</v>
      </c>
      <c r="S123" s="50"/>
      <c r="T123" s="111">
        <f>T124+T146+T176</f>
        <v>4.2001720000000002</v>
      </c>
      <c r="AT123" s="14" t="s">
        <v>73</v>
      </c>
      <c r="AU123" s="14" t="s">
        <v>87</v>
      </c>
      <c r="BK123" s="112">
        <f>BK124+BK146+BK176</f>
        <v>0</v>
      </c>
    </row>
    <row r="124" spans="2:65" s="11" customFormat="1" ht="25.9" customHeight="1">
      <c r="B124" s="113"/>
      <c r="D124" s="114" t="s">
        <v>73</v>
      </c>
      <c r="E124" s="115" t="s">
        <v>112</v>
      </c>
      <c r="F124" s="115" t="s">
        <v>113</v>
      </c>
      <c r="I124" s="116"/>
      <c r="J124" s="117">
        <f>BK124</f>
        <v>0</v>
      </c>
      <c r="L124" s="113"/>
      <c r="M124" s="118"/>
      <c r="P124" s="119">
        <f>P125+P129+P131</f>
        <v>0</v>
      </c>
      <c r="R124" s="119">
        <f>R125+R129+R131</f>
        <v>0.56138770000000005</v>
      </c>
      <c r="T124" s="120">
        <f>T125+T129+T131</f>
        <v>2.7392819999999998</v>
      </c>
      <c r="AR124" s="114" t="s">
        <v>79</v>
      </c>
      <c r="AT124" s="121" t="s">
        <v>73</v>
      </c>
      <c r="AU124" s="121" t="s">
        <v>74</v>
      </c>
      <c r="AY124" s="114" t="s">
        <v>114</v>
      </c>
      <c r="BK124" s="122">
        <f>BK125+BK129+BK131</f>
        <v>0</v>
      </c>
    </row>
    <row r="125" spans="2:65" s="11" customFormat="1" ht="22.9" customHeight="1">
      <c r="B125" s="113"/>
      <c r="D125" s="114" t="s">
        <v>73</v>
      </c>
      <c r="E125" s="123" t="s">
        <v>115</v>
      </c>
      <c r="F125" s="123" t="s">
        <v>116</v>
      </c>
      <c r="I125" s="116"/>
      <c r="J125" s="124">
        <f>BK125</f>
        <v>0</v>
      </c>
      <c r="L125" s="113"/>
      <c r="M125" s="118"/>
      <c r="P125" s="119">
        <f>SUM(P126:P128)</f>
        <v>0</v>
      </c>
      <c r="R125" s="119">
        <f>SUM(R126:R128)</f>
        <v>0.4920677</v>
      </c>
      <c r="T125" s="120">
        <f>SUM(T126:T128)</f>
        <v>0</v>
      </c>
      <c r="AR125" s="114" t="s">
        <v>79</v>
      </c>
      <c r="AT125" s="121" t="s">
        <v>73</v>
      </c>
      <c r="AU125" s="121" t="s">
        <v>79</v>
      </c>
      <c r="AY125" s="114" t="s">
        <v>114</v>
      </c>
      <c r="BK125" s="122">
        <f>SUM(BK126:BK128)</f>
        <v>0</v>
      </c>
    </row>
    <row r="126" spans="2:65" s="1" customFormat="1" ht="16.5" customHeight="1">
      <c r="B126" s="125"/>
      <c r="C126" s="126" t="s">
        <v>79</v>
      </c>
      <c r="D126" s="126" t="s">
        <v>117</v>
      </c>
      <c r="E126" s="127" t="s">
        <v>118</v>
      </c>
      <c r="F126" s="128" t="s">
        <v>119</v>
      </c>
      <c r="G126" s="129" t="s">
        <v>120</v>
      </c>
      <c r="H126" s="130">
        <v>0.16</v>
      </c>
      <c r="I126" s="131"/>
      <c r="J126" s="132">
        <f>ROUND(I126*H126,2)</f>
        <v>0</v>
      </c>
      <c r="K126" s="133"/>
      <c r="L126" s="29"/>
      <c r="M126" s="134" t="s">
        <v>1</v>
      </c>
      <c r="N126" s="135" t="s">
        <v>39</v>
      </c>
      <c r="P126" s="136">
        <f>O126*H126</f>
        <v>0</v>
      </c>
      <c r="Q126" s="136">
        <v>1.8774999999999999</v>
      </c>
      <c r="R126" s="136">
        <f>Q126*H126</f>
        <v>0.3004</v>
      </c>
      <c r="S126" s="136">
        <v>0</v>
      </c>
      <c r="T126" s="137">
        <f>S126*H126</f>
        <v>0</v>
      </c>
      <c r="AR126" s="138" t="s">
        <v>121</v>
      </c>
      <c r="AT126" s="138" t="s">
        <v>117</v>
      </c>
      <c r="AU126" s="138" t="s">
        <v>81</v>
      </c>
      <c r="AY126" s="14" t="s">
        <v>114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4" t="s">
        <v>79</v>
      </c>
      <c r="BK126" s="139">
        <f>ROUND(I126*H126,2)</f>
        <v>0</v>
      </c>
      <c r="BL126" s="14" t="s">
        <v>121</v>
      </c>
      <c r="BM126" s="138" t="s">
        <v>122</v>
      </c>
    </row>
    <row r="127" spans="2:65" s="12" customFormat="1">
      <c r="B127" s="140"/>
      <c r="D127" s="141" t="s">
        <v>123</v>
      </c>
      <c r="E127" s="142" t="s">
        <v>1</v>
      </c>
      <c r="F127" s="143" t="s">
        <v>124</v>
      </c>
      <c r="H127" s="144">
        <v>0.16</v>
      </c>
      <c r="I127" s="145"/>
      <c r="L127" s="140"/>
      <c r="M127" s="146"/>
      <c r="T127" s="147"/>
      <c r="AT127" s="142" t="s">
        <v>123</v>
      </c>
      <c r="AU127" s="142" t="s">
        <v>81</v>
      </c>
      <c r="AV127" s="12" t="s">
        <v>81</v>
      </c>
      <c r="AW127" s="12" t="s">
        <v>31</v>
      </c>
      <c r="AX127" s="12" t="s">
        <v>79</v>
      </c>
      <c r="AY127" s="142" t="s">
        <v>114</v>
      </c>
    </row>
    <row r="128" spans="2:65" s="1" customFormat="1" ht="16.5" customHeight="1">
      <c r="B128" s="125"/>
      <c r="C128" s="126" t="s">
        <v>81</v>
      </c>
      <c r="D128" s="126" t="s">
        <v>117</v>
      </c>
      <c r="E128" s="127" t="s">
        <v>125</v>
      </c>
      <c r="F128" s="128" t="s">
        <v>126</v>
      </c>
      <c r="G128" s="129" t="s">
        <v>127</v>
      </c>
      <c r="H128" s="130">
        <v>7.07</v>
      </c>
      <c r="I128" s="131"/>
      <c r="J128" s="132">
        <f>ROUND(I128*H128,2)</f>
        <v>0</v>
      </c>
      <c r="K128" s="133"/>
      <c r="L128" s="29"/>
      <c r="M128" s="134" t="s">
        <v>1</v>
      </c>
      <c r="N128" s="135" t="s">
        <v>39</v>
      </c>
      <c r="P128" s="136">
        <f>O128*H128</f>
        <v>0</v>
      </c>
      <c r="Q128" s="136">
        <v>2.7109999999999999E-2</v>
      </c>
      <c r="R128" s="136">
        <f>Q128*H128</f>
        <v>0.1916677</v>
      </c>
      <c r="S128" s="136">
        <v>0</v>
      </c>
      <c r="T128" s="137">
        <f>S128*H128</f>
        <v>0</v>
      </c>
      <c r="AR128" s="138" t="s">
        <v>121</v>
      </c>
      <c r="AT128" s="138" t="s">
        <v>117</v>
      </c>
      <c r="AU128" s="138" t="s">
        <v>81</v>
      </c>
      <c r="AY128" s="14" t="s">
        <v>114</v>
      </c>
      <c r="BE128" s="139">
        <f>IF(N128="základní",J128,0)</f>
        <v>0</v>
      </c>
      <c r="BF128" s="139">
        <f>IF(N128="snížená",J128,0)</f>
        <v>0</v>
      </c>
      <c r="BG128" s="139">
        <f>IF(N128="zákl. přenesená",J128,0)</f>
        <v>0</v>
      </c>
      <c r="BH128" s="139">
        <f>IF(N128="sníž. přenesená",J128,0)</f>
        <v>0</v>
      </c>
      <c r="BI128" s="139">
        <f>IF(N128="nulová",J128,0)</f>
        <v>0</v>
      </c>
      <c r="BJ128" s="14" t="s">
        <v>79</v>
      </c>
      <c r="BK128" s="139">
        <f>ROUND(I128*H128,2)</f>
        <v>0</v>
      </c>
      <c r="BL128" s="14" t="s">
        <v>121</v>
      </c>
      <c r="BM128" s="138" t="s">
        <v>128</v>
      </c>
    </row>
    <row r="129" spans="2:65" s="11" customFormat="1" ht="22.9" customHeight="1">
      <c r="B129" s="113"/>
      <c r="D129" s="114" t="s">
        <v>73</v>
      </c>
      <c r="E129" s="123" t="s">
        <v>129</v>
      </c>
      <c r="F129" s="123" t="s">
        <v>130</v>
      </c>
      <c r="I129" s="116"/>
      <c r="J129" s="124">
        <f>BK129</f>
        <v>0</v>
      </c>
      <c r="L129" s="113"/>
      <c r="M129" s="118"/>
      <c r="P129" s="119">
        <f>P130</f>
        <v>0</v>
      </c>
      <c r="R129" s="119">
        <f>R130</f>
        <v>6.9320000000000007E-2</v>
      </c>
      <c r="T129" s="120">
        <f>T130</f>
        <v>0</v>
      </c>
      <c r="AR129" s="114" t="s">
        <v>79</v>
      </c>
      <c r="AT129" s="121" t="s">
        <v>73</v>
      </c>
      <c r="AU129" s="121" t="s">
        <v>79</v>
      </c>
      <c r="AY129" s="114" t="s">
        <v>114</v>
      </c>
      <c r="BK129" s="122">
        <f>BK130</f>
        <v>0</v>
      </c>
    </row>
    <row r="130" spans="2:65" s="1" customFormat="1" ht="16.5" customHeight="1">
      <c r="B130" s="125"/>
      <c r="C130" s="126" t="s">
        <v>115</v>
      </c>
      <c r="D130" s="126" t="s">
        <v>117</v>
      </c>
      <c r="E130" s="127" t="s">
        <v>131</v>
      </c>
      <c r="F130" s="128" t="s">
        <v>132</v>
      </c>
      <c r="G130" s="129" t="s">
        <v>133</v>
      </c>
      <c r="H130" s="130">
        <v>4</v>
      </c>
      <c r="I130" s="131"/>
      <c r="J130" s="132">
        <f>ROUND(I130*H130,2)</f>
        <v>0</v>
      </c>
      <c r="K130" s="133"/>
      <c r="L130" s="29"/>
      <c r="M130" s="134" t="s">
        <v>1</v>
      </c>
      <c r="N130" s="135" t="s">
        <v>39</v>
      </c>
      <c r="P130" s="136">
        <f>O130*H130</f>
        <v>0</v>
      </c>
      <c r="Q130" s="136">
        <v>1.7330000000000002E-2</v>
      </c>
      <c r="R130" s="136">
        <f>Q130*H130</f>
        <v>6.9320000000000007E-2</v>
      </c>
      <c r="S130" s="136">
        <v>0</v>
      </c>
      <c r="T130" s="137">
        <f>S130*H130</f>
        <v>0</v>
      </c>
      <c r="AR130" s="138" t="s">
        <v>121</v>
      </c>
      <c r="AT130" s="138" t="s">
        <v>117</v>
      </c>
      <c r="AU130" s="138" t="s">
        <v>81</v>
      </c>
      <c r="AY130" s="14" t="s">
        <v>114</v>
      </c>
      <c r="BE130" s="139">
        <f>IF(N130="základní",J130,0)</f>
        <v>0</v>
      </c>
      <c r="BF130" s="139">
        <f>IF(N130="snížená",J130,0)</f>
        <v>0</v>
      </c>
      <c r="BG130" s="139">
        <f>IF(N130="zákl. přenesená",J130,0)</f>
        <v>0</v>
      </c>
      <c r="BH130" s="139">
        <f>IF(N130="sníž. přenesená",J130,0)</f>
        <v>0</v>
      </c>
      <c r="BI130" s="139">
        <f>IF(N130="nulová",J130,0)</f>
        <v>0</v>
      </c>
      <c r="BJ130" s="14" t="s">
        <v>79</v>
      </c>
      <c r="BK130" s="139">
        <f>ROUND(I130*H130,2)</f>
        <v>0</v>
      </c>
      <c r="BL130" s="14" t="s">
        <v>121</v>
      </c>
      <c r="BM130" s="138" t="s">
        <v>134</v>
      </c>
    </row>
    <row r="131" spans="2:65" s="11" customFormat="1" ht="22.9" customHeight="1">
      <c r="B131" s="113"/>
      <c r="D131" s="114" t="s">
        <v>73</v>
      </c>
      <c r="E131" s="123" t="s">
        <v>135</v>
      </c>
      <c r="F131" s="123" t="s">
        <v>136</v>
      </c>
      <c r="I131" s="116"/>
      <c r="J131" s="124">
        <f>BK131</f>
        <v>0</v>
      </c>
      <c r="L131" s="113"/>
      <c r="M131" s="118"/>
      <c r="P131" s="119">
        <f>SUM(P132:P145)</f>
        <v>0</v>
      </c>
      <c r="R131" s="119">
        <f>SUM(R132:R145)</f>
        <v>0</v>
      </c>
      <c r="T131" s="120">
        <f>SUM(T132:T145)</f>
        <v>2.7392819999999998</v>
      </c>
      <c r="AR131" s="114" t="s">
        <v>79</v>
      </c>
      <c r="AT131" s="121" t="s">
        <v>73</v>
      </c>
      <c r="AU131" s="121" t="s">
        <v>79</v>
      </c>
      <c r="AY131" s="114" t="s">
        <v>114</v>
      </c>
      <c r="BK131" s="122">
        <f>SUM(BK132:BK145)</f>
        <v>0</v>
      </c>
    </row>
    <row r="132" spans="2:65" s="1" customFormat="1" ht="16.5" customHeight="1">
      <c r="B132" s="125"/>
      <c r="C132" s="126" t="s">
        <v>121</v>
      </c>
      <c r="D132" s="126" t="s">
        <v>117</v>
      </c>
      <c r="E132" s="127" t="s">
        <v>137</v>
      </c>
      <c r="F132" s="128" t="s">
        <v>138</v>
      </c>
      <c r="G132" s="129" t="s">
        <v>139</v>
      </c>
      <c r="H132" s="130">
        <v>1</v>
      </c>
      <c r="I132" s="131"/>
      <c r="J132" s="132">
        <f>ROUND(I132*H132,2)</f>
        <v>0</v>
      </c>
      <c r="K132" s="133"/>
      <c r="L132" s="29"/>
      <c r="M132" s="134" t="s">
        <v>1</v>
      </c>
      <c r="N132" s="135" t="s">
        <v>39</v>
      </c>
      <c r="P132" s="136">
        <f>O132*H132</f>
        <v>0</v>
      </c>
      <c r="Q132" s="136">
        <v>0</v>
      </c>
      <c r="R132" s="136">
        <f>Q132*H132</f>
        <v>0</v>
      </c>
      <c r="S132" s="136">
        <v>0</v>
      </c>
      <c r="T132" s="137">
        <f>S132*H132</f>
        <v>0</v>
      </c>
      <c r="AR132" s="138" t="s">
        <v>121</v>
      </c>
      <c r="AT132" s="138" t="s">
        <v>117</v>
      </c>
      <c r="AU132" s="138" t="s">
        <v>81</v>
      </c>
      <c r="AY132" s="14" t="s">
        <v>114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4" t="s">
        <v>79</v>
      </c>
      <c r="BK132" s="139">
        <f>ROUND(I132*H132,2)</f>
        <v>0</v>
      </c>
      <c r="BL132" s="14" t="s">
        <v>121</v>
      </c>
      <c r="BM132" s="138" t="s">
        <v>140</v>
      </c>
    </row>
    <row r="133" spans="2:65" s="1" customFormat="1" ht="24.2" customHeight="1">
      <c r="B133" s="125"/>
      <c r="C133" s="126" t="s">
        <v>141</v>
      </c>
      <c r="D133" s="126" t="s">
        <v>117</v>
      </c>
      <c r="E133" s="127" t="s">
        <v>142</v>
      </c>
      <c r="F133" s="128" t="s">
        <v>143</v>
      </c>
      <c r="G133" s="129" t="s">
        <v>133</v>
      </c>
      <c r="H133" s="130">
        <v>213</v>
      </c>
      <c r="I133" s="131"/>
      <c r="J133" s="132">
        <f>ROUND(I133*H133,2)</f>
        <v>0</v>
      </c>
      <c r="K133" s="133"/>
      <c r="L133" s="29"/>
      <c r="M133" s="134" t="s">
        <v>1</v>
      </c>
      <c r="N133" s="135" t="s">
        <v>39</v>
      </c>
      <c r="P133" s="136">
        <f>O133*H133</f>
        <v>0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R133" s="138" t="s">
        <v>121</v>
      </c>
      <c r="AT133" s="138" t="s">
        <v>117</v>
      </c>
      <c r="AU133" s="138" t="s">
        <v>81</v>
      </c>
      <c r="AY133" s="14" t="s">
        <v>114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4" t="s">
        <v>79</v>
      </c>
      <c r="BK133" s="139">
        <f>ROUND(I133*H133,2)</f>
        <v>0</v>
      </c>
      <c r="BL133" s="14" t="s">
        <v>121</v>
      </c>
      <c r="BM133" s="138" t="s">
        <v>144</v>
      </c>
    </row>
    <row r="134" spans="2:65" s="1" customFormat="1" ht="16.5" customHeight="1">
      <c r="B134" s="125"/>
      <c r="C134" s="126" t="s">
        <v>129</v>
      </c>
      <c r="D134" s="126" t="s">
        <v>117</v>
      </c>
      <c r="E134" s="127" t="s">
        <v>145</v>
      </c>
      <c r="F134" s="128" t="s">
        <v>146</v>
      </c>
      <c r="G134" s="129" t="s">
        <v>133</v>
      </c>
      <c r="H134" s="130">
        <v>1.1819999999999999</v>
      </c>
      <c r="I134" s="131"/>
      <c r="J134" s="132">
        <f>ROUND(I134*H134,2)</f>
        <v>0</v>
      </c>
      <c r="K134" s="133"/>
      <c r="L134" s="29"/>
      <c r="M134" s="134" t="s">
        <v>1</v>
      </c>
      <c r="N134" s="135" t="s">
        <v>39</v>
      </c>
      <c r="P134" s="136">
        <f>O134*H134</f>
        <v>0</v>
      </c>
      <c r="Q134" s="136">
        <v>0</v>
      </c>
      <c r="R134" s="136">
        <f>Q134*H134</f>
        <v>0</v>
      </c>
      <c r="S134" s="136">
        <v>7.5999999999999998E-2</v>
      </c>
      <c r="T134" s="137">
        <f>S134*H134</f>
        <v>8.9831999999999995E-2</v>
      </c>
      <c r="AR134" s="138" t="s">
        <v>121</v>
      </c>
      <c r="AT134" s="138" t="s">
        <v>117</v>
      </c>
      <c r="AU134" s="138" t="s">
        <v>81</v>
      </c>
      <c r="AY134" s="14" t="s">
        <v>114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4" t="s">
        <v>79</v>
      </c>
      <c r="BK134" s="139">
        <f>ROUND(I134*H134,2)</f>
        <v>0</v>
      </c>
      <c r="BL134" s="14" t="s">
        <v>121</v>
      </c>
      <c r="BM134" s="138" t="s">
        <v>147</v>
      </c>
    </row>
    <row r="135" spans="2:65" s="12" customFormat="1">
      <c r="B135" s="140"/>
      <c r="D135" s="141" t="s">
        <v>123</v>
      </c>
      <c r="E135" s="142" t="s">
        <v>1</v>
      </c>
      <c r="F135" s="143" t="s">
        <v>148</v>
      </c>
      <c r="H135" s="144">
        <v>1.1819999999999999</v>
      </c>
      <c r="I135" s="145"/>
      <c r="L135" s="140"/>
      <c r="M135" s="146"/>
      <c r="T135" s="147"/>
      <c r="AT135" s="142" t="s">
        <v>123</v>
      </c>
      <c r="AU135" s="142" t="s">
        <v>81</v>
      </c>
      <c r="AV135" s="12" t="s">
        <v>81</v>
      </c>
      <c r="AW135" s="12" t="s">
        <v>31</v>
      </c>
      <c r="AX135" s="12" t="s">
        <v>79</v>
      </c>
      <c r="AY135" s="142" t="s">
        <v>114</v>
      </c>
    </row>
    <row r="136" spans="2:65" s="1" customFormat="1" ht="16.5" customHeight="1">
      <c r="B136" s="125"/>
      <c r="C136" s="126" t="s">
        <v>149</v>
      </c>
      <c r="D136" s="126" t="s">
        <v>117</v>
      </c>
      <c r="E136" s="127" t="s">
        <v>150</v>
      </c>
      <c r="F136" s="128" t="s">
        <v>151</v>
      </c>
      <c r="G136" s="129" t="s">
        <v>120</v>
      </c>
      <c r="H136" s="130">
        <v>1.1779999999999999</v>
      </c>
      <c r="I136" s="131"/>
      <c r="J136" s="132">
        <f>ROUND(I136*H136,2)</f>
        <v>0</v>
      </c>
      <c r="K136" s="133"/>
      <c r="L136" s="29"/>
      <c r="M136" s="134" t="s">
        <v>1</v>
      </c>
      <c r="N136" s="135" t="s">
        <v>39</v>
      </c>
      <c r="P136" s="136">
        <f>O136*H136</f>
        <v>0</v>
      </c>
      <c r="Q136" s="136">
        <v>0</v>
      </c>
      <c r="R136" s="136">
        <f>Q136*H136</f>
        <v>0</v>
      </c>
      <c r="S136" s="136">
        <v>1.95</v>
      </c>
      <c r="T136" s="137">
        <f>S136*H136</f>
        <v>2.2970999999999999</v>
      </c>
      <c r="AR136" s="138" t="s">
        <v>121</v>
      </c>
      <c r="AT136" s="138" t="s">
        <v>117</v>
      </c>
      <c r="AU136" s="138" t="s">
        <v>81</v>
      </c>
      <c r="AY136" s="14" t="s">
        <v>114</v>
      </c>
      <c r="BE136" s="139">
        <f>IF(N136="základní",J136,0)</f>
        <v>0</v>
      </c>
      <c r="BF136" s="139">
        <f>IF(N136="snížená",J136,0)</f>
        <v>0</v>
      </c>
      <c r="BG136" s="139">
        <f>IF(N136="zákl. přenesená",J136,0)</f>
        <v>0</v>
      </c>
      <c r="BH136" s="139">
        <f>IF(N136="sníž. přenesená",J136,0)</f>
        <v>0</v>
      </c>
      <c r="BI136" s="139">
        <f>IF(N136="nulová",J136,0)</f>
        <v>0</v>
      </c>
      <c r="BJ136" s="14" t="s">
        <v>79</v>
      </c>
      <c r="BK136" s="139">
        <f>ROUND(I136*H136,2)</f>
        <v>0</v>
      </c>
      <c r="BL136" s="14" t="s">
        <v>121</v>
      </c>
      <c r="BM136" s="138" t="s">
        <v>152</v>
      </c>
    </row>
    <row r="137" spans="2:65" s="12" customFormat="1">
      <c r="B137" s="140"/>
      <c r="D137" s="141" t="s">
        <v>123</v>
      </c>
      <c r="E137" s="142" t="s">
        <v>1</v>
      </c>
      <c r="F137" s="143" t="s">
        <v>153</v>
      </c>
      <c r="H137" s="144">
        <v>1.1779999999999999</v>
      </c>
      <c r="I137" s="145"/>
      <c r="L137" s="140"/>
      <c r="M137" s="146"/>
      <c r="T137" s="147"/>
      <c r="AT137" s="142" t="s">
        <v>123</v>
      </c>
      <c r="AU137" s="142" t="s">
        <v>81</v>
      </c>
      <c r="AV137" s="12" t="s">
        <v>81</v>
      </c>
      <c r="AW137" s="12" t="s">
        <v>31</v>
      </c>
      <c r="AX137" s="12" t="s">
        <v>79</v>
      </c>
      <c r="AY137" s="142" t="s">
        <v>114</v>
      </c>
    </row>
    <row r="138" spans="2:65" s="1" customFormat="1" ht="16.5" customHeight="1">
      <c r="B138" s="125"/>
      <c r="C138" s="126" t="s">
        <v>154</v>
      </c>
      <c r="D138" s="126" t="s">
        <v>117</v>
      </c>
      <c r="E138" s="127" t="s">
        <v>155</v>
      </c>
      <c r="F138" s="128" t="s">
        <v>156</v>
      </c>
      <c r="G138" s="129" t="s">
        <v>157</v>
      </c>
      <c r="H138" s="130">
        <v>4.3499999999999996</v>
      </c>
      <c r="I138" s="131"/>
      <c r="J138" s="132">
        <f>ROUND(I138*H138,2)</f>
        <v>0</v>
      </c>
      <c r="K138" s="133"/>
      <c r="L138" s="29"/>
      <c r="M138" s="134" t="s">
        <v>1</v>
      </c>
      <c r="N138" s="135" t="s">
        <v>39</v>
      </c>
      <c r="P138" s="136">
        <f>O138*H138</f>
        <v>0</v>
      </c>
      <c r="Q138" s="136">
        <v>0</v>
      </c>
      <c r="R138" s="136">
        <f>Q138*H138</f>
        <v>0</v>
      </c>
      <c r="S138" s="136">
        <v>8.1000000000000003E-2</v>
      </c>
      <c r="T138" s="137">
        <f>S138*H138</f>
        <v>0.35235</v>
      </c>
      <c r="AR138" s="138" t="s">
        <v>121</v>
      </c>
      <c r="AT138" s="138" t="s">
        <v>117</v>
      </c>
      <c r="AU138" s="138" t="s">
        <v>81</v>
      </c>
      <c r="AY138" s="14" t="s">
        <v>114</v>
      </c>
      <c r="BE138" s="139">
        <f>IF(N138="základní",J138,0)</f>
        <v>0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4" t="s">
        <v>79</v>
      </c>
      <c r="BK138" s="139">
        <f>ROUND(I138*H138,2)</f>
        <v>0</v>
      </c>
      <c r="BL138" s="14" t="s">
        <v>121</v>
      </c>
      <c r="BM138" s="138" t="s">
        <v>158</v>
      </c>
    </row>
    <row r="139" spans="2:65" s="12" customFormat="1">
      <c r="B139" s="140"/>
      <c r="D139" s="141" t="s">
        <v>123</v>
      </c>
      <c r="E139" s="142" t="s">
        <v>1</v>
      </c>
      <c r="F139" s="143" t="s">
        <v>159</v>
      </c>
      <c r="H139" s="144">
        <v>4.3499999999999996</v>
      </c>
      <c r="I139" s="145"/>
      <c r="L139" s="140"/>
      <c r="M139" s="146"/>
      <c r="T139" s="147"/>
      <c r="AT139" s="142" t="s">
        <v>123</v>
      </c>
      <c r="AU139" s="142" t="s">
        <v>81</v>
      </c>
      <c r="AV139" s="12" t="s">
        <v>81</v>
      </c>
      <c r="AW139" s="12" t="s">
        <v>31</v>
      </c>
      <c r="AX139" s="12" t="s">
        <v>79</v>
      </c>
      <c r="AY139" s="142" t="s">
        <v>114</v>
      </c>
    </row>
    <row r="140" spans="2:65" s="1" customFormat="1" ht="16.5" customHeight="1">
      <c r="B140" s="125"/>
      <c r="C140" s="126" t="s">
        <v>135</v>
      </c>
      <c r="D140" s="126" t="s">
        <v>117</v>
      </c>
      <c r="E140" s="127" t="s">
        <v>160</v>
      </c>
      <c r="F140" s="128" t="s">
        <v>161</v>
      </c>
      <c r="G140" s="129" t="s">
        <v>162</v>
      </c>
      <c r="H140" s="130">
        <v>4.2</v>
      </c>
      <c r="I140" s="131"/>
      <c r="J140" s="132">
        <f>ROUND(I140*H140,2)</f>
        <v>0</v>
      </c>
      <c r="K140" s="133"/>
      <c r="L140" s="29"/>
      <c r="M140" s="134" t="s">
        <v>1</v>
      </c>
      <c r="N140" s="135" t="s">
        <v>39</v>
      </c>
      <c r="P140" s="136">
        <f>O140*H140</f>
        <v>0</v>
      </c>
      <c r="Q140" s="136">
        <v>0</v>
      </c>
      <c r="R140" s="136">
        <f>Q140*H140</f>
        <v>0</v>
      </c>
      <c r="S140" s="136">
        <v>0</v>
      </c>
      <c r="T140" s="137">
        <f>S140*H140</f>
        <v>0</v>
      </c>
      <c r="AR140" s="138" t="s">
        <v>121</v>
      </c>
      <c r="AT140" s="138" t="s">
        <v>117</v>
      </c>
      <c r="AU140" s="138" t="s">
        <v>81</v>
      </c>
      <c r="AY140" s="14" t="s">
        <v>114</v>
      </c>
      <c r="BE140" s="139">
        <f>IF(N140="základní",J140,0)</f>
        <v>0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4" t="s">
        <v>79</v>
      </c>
      <c r="BK140" s="139">
        <f>ROUND(I140*H140,2)</f>
        <v>0</v>
      </c>
      <c r="BL140" s="14" t="s">
        <v>121</v>
      </c>
      <c r="BM140" s="138" t="s">
        <v>163</v>
      </c>
    </row>
    <row r="141" spans="2:65" s="1" customFormat="1" ht="16.5" customHeight="1">
      <c r="B141" s="125"/>
      <c r="C141" s="126" t="s">
        <v>164</v>
      </c>
      <c r="D141" s="126" t="s">
        <v>117</v>
      </c>
      <c r="E141" s="127" t="s">
        <v>165</v>
      </c>
      <c r="F141" s="128" t="s">
        <v>166</v>
      </c>
      <c r="G141" s="129" t="s">
        <v>162</v>
      </c>
      <c r="H141" s="130">
        <v>4.2</v>
      </c>
      <c r="I141" s="131"/>
      <c r="J141" s="132">
        <f>ROUND(I141*H141,2)</f>
        <v>0</v>
      </c>
      <c r="K141" s="133"/>
      <c r="L141" s="29"/>
      <c r="M141" s="134" t="s">
        <v>1</v>
      </c>
      <c r="N141" s="135" t="s">
        <v>39</v>
      </c>
      <c r="P141" s="136">
        <f>O141*H141</f>
        <v>0</v>
      </c>
      <c r="Q141" s="136">
        <v>0</v>
      </c>
      <c r="R141" s="136">
        <f>Q141*H141</f>
        <v>0</v>
      </c>
      <c r="S141" s="136">
        <v>0</v>
      </c>
      <c r="T141" s="137">
        <f>S141*H141</f>
        <v>0</v>
      </c>
      <c r="AR141" s="138" t="s">
        <v>121</v>
      </c>
      <c r="AT141" s="138" t="s">
        <v>117</v>
      </c>
      <c r="AU141" s="138" t="s">
        <v>81</v>
      </c>
      <c r="AY141" s="14" t="s">
        <v>114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4" t="s">
        <v>79</v>
      </c>
      <c r="BK141" s="139">
        <f>ROUND(I141*H141,2)</f>
        <v>0</v>
      </c>
      <c r="BL141" s="14" t="s">
        <v>121</v>
      </c>
      <c r="BM141" s="138" t="s">
        <v>167</v>
      </c>
    </row>
    <row r="142" spans="2:65" s="1" customFormat="1" ht="16.5" customHeight="1">
      <c r="B142" s="125"/>
      <c r="C142" s="126" t="s">
        <v>168</v>
      </c>
      <c r="D142" s="126" t="s">
        <v>117</v>
      </c>
      <c r="E142" s="127" t="s">
        <v>169</v>
      </c>
      <c r="F142" s="128" t="s">
        <v>170</v>
      </c>
      <c r="G142" s="129" t="s">
        <v>162</v>
      </c>
      <c r="H142" s="130">
        <v>79.8</v>
      </c>
      <c r="I142" s="131"/>
      <c r="J142" s="132">
        <f>ROUND(I142*H142,2)</f>
        <v>0</v>
      </c>
      <c r="K142" s="133"/>
      <c r="L142" s="29"/>
      <c r="M142" s="134" t="s">
        <v>1</v>
      </c>
      <c r="N142" s="135" t="s">
        <v>39</v>
      </c>
      <c r="P142" s="136">
        <f>O142*H142</f>
        <v>0</v>
      </c>
      <c r="Q142" s="136">
        <v>0</v>
      </c>
      <c r="R142" s="136">
        <f>Q142*H142</f>
        <v>0</v>
      </c>
      <c r="S142" s="136">
        <v>0</v>
      </c>
      <c r="T142" s="137">
        <f>S142*H142</f>
        <v>0</v>
      </c>
      <c r="AR142" s="138" t="s">
        <v>121</v>
      </c>
      <c r="AT142" s="138" t="s">
        <v>117</v>
      </c>
      <c r="AU142" s="138" t="s">
        <v>81</v>
      </c>
      <c r="AY142" s="14" t="s">
        <v>114</v>
      </c>
      <c r="BE142" s="139">
        <f>IF(N142="základní",J142,0)</f>
        <v>0</v>
      </c>
      <c r="BF142" s="139">
        <f>IF(N142="snížená",J142,0)</f>
        <v>0</v>
      </c>
      <c r="BG142" s="139">
        <f>IF(N142="zákl. přenesená",J142,0)</f>
        <v>0</v>
      </c>
      <c r="BH142" s="139">
        <f>IF(N142="sníž. přenesená",J142,0)</f>
        <v>0</v>
      </c>
      <c r="BI142" s="139">
        <f>IF(N142="nulová",J142,0)</f>
        <v>0</v>
      </c>
      <c r="BJ142" s="14" t="s">
        <v>79</v>
      </c>
      <c r="BK142" s="139">
        <f>ROUND(I142*H142,2)</f>
        <v>0</v>
      </c>
      <c r="BL142" s="14" t="s">
        <v>121</v>
      </c>
      <c r="BM142" s="138" t="s">
        <v>171</v>
      </c>
    </row>
    <row r="143" spans="2:65" s="12" customFormat="1">
      <c r="B143" s="140"/>
      <c r="D143" s="141" t="s">
        <v>123</v>
      </c>
      <c r="E143" s="142" t="s">
        <v>1</v>
      </c>
      <c r="F143" s="143" t="s">
        <v>172</v>
      </c>
      <c r="H143" s="144">
        <v>79.8</v>
      </c>
      <c r="I143" s="145"/>
      <c r="L143" s="140"/>
      <c r="M143" s="146"/>
      <c r="T143" s="147"/>
      <c r="AT143" s="142" t="s">
        <v>123</v>
      </c>
      <c r="AU143" s="142" t="s">
        <v>81</v>
      </c>
      <c r="AV143" s="12" t="s">
        <v>81</v>
      </c>
      <c r="AW143" s="12" t="s">
        <v>31</v>
      </c>
      <c r="AX143" s="12" t="s">
        <v>79</v>
      </c>
      <c r="AY143" s="142" t="s">
        <v>114</v>
      </c>
    </row>
    <row r="144" spans="2:65" s="1" customFormat="1" ht="24.2" customHeight="1">
      <c r="B144" s="125"/>
      <c r="C144" s="126" t="s">
        <v>8</v>
      </c>
      <c r="D144" s="126" t="s">
        <v>117</v>
      </c>
      <c r="E144" s="127" t="s">
        <v>173</v>
      </c>
      <c r="F144" s="128" t="s">
        <v>174</v>
      </c>
      <c r="G144" s="129" t="s">
        <v>162</v>
      </c>
      <c r="H144" s="130">
        <v>4.2</v>
      </c>
      <c r="I144" s="131"/>
      <c r="J144" s="132">
        <f>ROUND(I144*H144,2)</f>
        <v>0</v>
      </c>
      <c r="K144" s="133"/>
      <c r="L144" s="29"/>
      <c r="M144" s="134" t="s">
        <v>1</v>
      </c>
      <c r="N144" s="135" t="s">
        <v>39</v>
      </c>
      <c r="P144" s="136">
        <f>O144*H144</f>
        <v>0</v>
      </c>
      <c r="Q144" s="136">
        <v>0</v>
      </c>
      <c r="R144" s="136">
        <f>Q144*H144</f>
        <v>0</v>
      </c>
      <c r="S144" s="136">
        <v>0</v>
      </c>
      <c r="T144" s="137">
        <f>S144*H144</f>
        <v>0</v>
      </c>
      <c r="AR144" s="138" t="s">
        <v>121</v>
      </c>
      <c r="AT144" s="138" t="s">
        <v>117</v>
      </c>
      <c r="AU144" s="138" t="s">
        <v>81</v>
      </c>
      <c r="AY144" s="14" t="s">
        <v>114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4" t="s">
        <v>79</v>
      </c>
      <c r="BK144" s="139">
        <f>ROUND(I144*H144,2)</f>
        <v>0</v>
      </c>
      <c r="BL144" s="14" t="s">
        <v>121</v>
      </c>
      <c r="BM144" s="138" t="s">
        <v>175</v>
      </c>
    </row>
    <row r="145" spans="2:65" s="1" customFormat="1" ht="16.5" customHeight="1">
      <c r="B145" s="125"/>
      <c r="C145" s="126" t="s">
        <v>176</v>
      </c>
      <c r="D145" s="126" t="s">
        <v>117</v>
      </c>
      <c r="E145" s="127" t="s">
        <v>177</v>
      </c>
      <c r="F145" s="128" t="s">
        <v>178</v>
      </c>
      <c r="G145" s="129" t="s">
        <v>162</v>
      </c>
      <c r="H145" s="130">
        <v>0.56100000000000005</v>
      </c>
      <c r="I145" s="131"/>
      <c r="J145" s="132">
        <f>ROUND(I145*H145,2)</f>
        <v>0</v>
      </c>
      <c r="K145" s="133"/>
      <c r="L145" s="29"/>
      <c r="M145" s="134" t="s">
        <v>1</v>
      </c>
      <c r="N145" s="135" t="s">
        <v>39</v>
      </c>
      <c r="P145" s="136">
        <f>O145*H145</f>
        <v>0</v>
      </c>
      <c r="Q145" s="136">
        <v>0</v>
      </c>
      <c r="R145" s="136">
        <f>Q145*H145</f>
        <v>0</v>
      </c>
      <c r="S145" s="136">
        <v>0</v>
      </c>
      <c r="T145" s="137">
        <f>S145*H145</f>
        <v>0</v>
      </c>
      <c r="AR145" s="138" t="s">
        <v>121</v>
      </c>
      <c r="AT145" s="138" t="s">
        <v>117</v>
      </c>
      <c r="AU145" s="138" t="s">
        <v>81</v>
      </c>
      <c r="AY145" s="14" t="s">
        <v>114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4" t="s">
        <v>79</v>
      </c>
      <c r="BK145" s="139">
        <f>ROUND(I145*H145,2)</f>
        <v>0</v>
      </c>
      <c r="BL145" s="14" t="s">
        <v>121</v>
      </c>
      <c r="BM145" s="138" t="s">
        <v>179</v>
      </c>
    </row>
    <row r="146" spans="2:65" s="11" customFormat="1" ht="25.9" customHeight="1">
      <c r="B146" s="113"/>
      <c r="D146" s="114" t="s">
        <v>73</v>
      </c>
      <c r="E146" s="115" t="s">
        <v>180</v>
      </c>
      <c r="F146" s="115" t="s">
        <v>181</v>
      </c>
      <c r="I146" s="116"/>
      <c r="J146" s="117">
        <f>BK146</f>
        <v>0</v>
      </c>
      <c r="L146" s="113"/>
      <c r="M146" s="118"/>
      <c r="P146" s="119">
        <f>P147+P149+P154+P158+P170</f>
        <v>0</v>
      </c>
      <c r="R146" s="119">
        <f>R147+R149+R154+R158+R170</f>
        <v>5.2035739999999997</v>
      </c>
      <c r="T146" s="120">
        <f>T147+T149+T154+T158+T170</f>
        <v>1.46089</v>
      </c>
      <c r="AR146" s="114" t="s">
        <v>81</v>
      </c>
      <c r="AT146" s="121" t="s">
        <v>73</v>
      </c>
      <c r="AU146" s="121" t="s">
        <v>74</v>
      </c>
      <c r="AY146" s="114" t="s">
        <v>114</v>
      </c>
      <c r="BK146" s="122">
        <f>BK147+BK149+BK154+BK158+BK170</f>
        <v>0</v>
      </c>
    </row>
    <row r="147" spans="2:65" s="11" customFormat="1" ht="22.9" customHeight="1">
      <c r="B147" s="113"/>
      <c r="D147" s="114" t="s">
        <v>73</v>
      </c>
      <c r="E147" s="123" t="s">
        <v>182</v>
      </c>
      <c r="F147" s="123" t="s">
        <v>183</v>
      </c>
      <c r="I147" s="116"/>
      <c r="J147" s="124">
        <f>BK147</f>
        <v>0</v>
      </c>
      <c r="L147" s="113"/>
      <c r="M147" s="118"/>
      <c r="P147" s="119">
        <f>P148</f>
        <v>0</v>
      </c>
      <c r="R147" s="119">
        <f>R148</f>
        <v>0</v>
      </c>
      <c r="T147" s="120">
        <f>T148</f>
        <v>0</v>
      </c>
      <c r="AR147" s="114" t="s">
        <v>81</v>
      </c>
      <c r="AT147" s="121" t="s">
        <v>73</v>
      </c>
      <c r="AU147" s="121" t="s">
        <v>79</v>
      </c>
      <c r="AY147" s="114" t="s">
        <v>114</v>
      </c>
      <c r="BK147" s="122">
        <f>BK148</f>
        <v>0</v>
      </c>
    </row>
    <row r="148" spans="2:65" s="1" customFormat="1" ht="16.5" customHeight="1">
      <c r="B148" s="125"/>
      <c r="C148" s="126" t="s">
        <v>184</v>
      </c>
      <c r="D148" s="126" t="s">
        <v>117</v>
      </c>
      <c r="E148" s="127" t="s">
        <v>185</v>
      </c>
      <c r="F148" s="128" t="s">
        <v>186</v>
      </c>
      <c r="G148" s="129" t="s">
        <v>139</v>
      </c>
      <c r="H148" s="130">
        <v>1</v>
      </c>
      <c r="I148" s="131">
        <f>ELEKTRO!H12</f>
        <v>0</v>
      </c>
      <c r="J148" s="132">
        <f>ROUND(I148*H148,2)</f>
        <v>0</v>
      </c>
      <c r="K148" s="133"/>
      <c r="L148" s="29"/>
      <c r="M148" s="134" t="s">
        <v>1</v>
      </c>
      <c r="N148" s="135" t="s">
        <v>39</v>
      </c>
      <c r="P148" s="136">
        <f>O148*H148</f>
        <v>0</v>
      </c>
      <c r="Q148" s="136">
        <v>0</v>
      </c>
      <c r="R148" s="136">
        <f>Q148*H148</f>
        <v>0</v>
      </c>
      <c r="S148" s="136">
        <v>0</v>
      </c>
      <c r="T148" s="137">
        <f>S148*H148</f>
        <v>0</v>
      </c>
      <c r="AR148" s="138" t="s">
        <v>187</v>
      </c>
      <c r="AT148" s="138" t="s">
        <v>117</v>
      </c>
      <c r="AU148" s="138" t="s">
        <v>81</v>
      </c>
      <c r="AY148" s="14" t="s">
        <v>114</v>
      </c>
      <c r="BE148" s="139">
        <f>IF(N148="základní",J148,0)</f>
        <v>0</v>
      </c>
      <c r="BF148" s="139">
        <f>IF(N148="snížená",J148,0)</f>
        <v>0</v>
      </c>
      <c r="BG148" s="139">
        <f>IF(N148="zákl. přenesená",J148,0)</f>
        <v>0</v>
      </c>
      <c r="BH148" s="139">
        <f>IF(N148="sníž. přenesená",J148,0)</f>
        <v>0</v>
      </c>
      <c r="BI148" s="139">
        <f>IF(N148="nulová",J148,0)</f>
        <v>0</v>
      </c>
      <c r="BJ148" s="14" t="s">
        <v>79</v>
      </c>
      <c r="BK148" s="139">
        <f>ROUND(I148*H148,2)</f>
        <v>0</v>
      </c>
      <c r="BL148" s="14" t="s">
        <v>187</v>
      </c>
      <c r="BM148" s="138" t="s">
        <v>188</v>
      </c>
    </row>
    <row r="149" spans="2:65" s="11" customFormat="1" ht="22.9" customHeight="1">
      <c r="B149" s="113"/>
      <c r="D149" s="114" t="s">
        <v>73</v>
      </c>
      <c r="E149" s="123" t="s">
        <v>189</v>
      </c>
      <c r="F149" s="123" t="s">
        <v>190</v>
      </c>
      <c r="I149" s="116"/>
      <c r="J149" s="124">
        <f>BK149</f>
        <v>0</v>
      </c>
      <c r="L149" s="113"/>
      <c r="M149" s="118"/>
      <c r="P149" s="119">
        <f>SUM(P150:P153)</f>
        <v>0</v>
      </c>
      <c r="R149" s="119">
        <f>SUM(R150:R153)</f>
        <v>0.72151999999999994</v>
      </c>
      <c r="T149" s="120">
        <f>SUM(T150:T153)</f>
        <v>0.82099</v>
      </c>
      <c r="AR149" s="114" t="s">
        <v>81</v>
      </c>
      <c r="AT149" s="121" t="s">
        <v>73</v>
      </c>
      <c r="AU149" s="121" t="s">
        <v>79</v>
      </c>
      <c r="AY149" s="114" t="s">
        <v>114</v>
      </c>
      <c r="BK149" s="122">
        <f>SUM(BK150:BK153)</f>
        <v>0</v>
      </c>
    </row>
    <row r="150" spans="2:65" s="1" customFormat="1" ht="16.5" customHeight="1">
      <c r="B150" s="125"/>
      <c r="C150" s="126" t="s">
        <v>191</v>
      </c>
      <c r="D150" s="126" t="s">
        <v>117</v>
      </c>
      <c r="E150" s="127" t="s">
        <v>192</v>
      </c>
      <c r="F150" s="128" t="s">
        <v>193</v>
      </c>
      <c r="G150" s="129" t="s">
        <v>139</v>
      </c>
      <c r="H150" s="130">
        <v>1</v>
      </c>
      <c r="I150" s="131"/>
      <c r="J150" s="132">
        <f>ROUND(I150*H150,2)</f>
        <v>0</v>
      </c>
      <c r="K150" s="133"/>
      <c r="L150" s="29"/>
      <c r="M150" s="134" t="s">
        <v>1</v>
      </c>
      <c r="N150" s="135" t="s">
        <v>39</v>
      </c>
      <c r="P150" s="136">
        <f>O150*H150</f>
        <v>0</v>
      </c>
      <c r="Q150" s="136">
        <v>0</v>
      </c>
      <c r="R150" s="136">
        <f>Q150*H150</f>
        <v>0</v>
      </c>
      <c r="S150" s="136">
        <v>0</v>
      </c>
      <c r="T150" s="137">
        <f>S150*H150</f>
        <v>0</v>
      </c>
      <c r="AR150" s="138" t="s">
        <v>187</v>
      </c>
      <c r="AT150" s="138" t="s">
        <v>117</v>
      </c>
      <c r="AU150" s="138" t="s">
        <v>81</v>
      </c>
      <c r="AY150" s="14" t="s">
        <v>114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4" t="s">
        <v>79</v>
      </c>
      <c r="BK150" s="139">
        <f>ROUND(I150*H150,2)</f>
        <v>0</v>
      </c>
      <c r="BL150" s="14" t="s">
        <v>187</v>
      </c>
      <c r="BM150" s="138" t="s">
        <v>194</v>
      </c>
    </row>
    <row r="151" spans="2:65" s="1" customFormat="1" ht="16.5" customHeight="1">
      <c r="B151" s="125"/>
      <c r="C151" s="126" t="s">
        <v>187</v>
      </c>
      <c r="D151" s="126" t="s">
        <v>117</v>
      </c>
      <c r="E151" s="127" t="s">
        <v>195</v>
      </c>
      <c r="F151" s="128" t="s">
        <v>196</v>
      </c>
      <c r="G151" s="129" t="s">
        <v>133</v>
      </c>
      <c r="H151" s="130">
        <v>29</v>
      </c>
      <c r="I151" s="131"/>
      <c r="J151" s="132">
        <f>ROUND(I151*H151,2)</f>
        <v>0</v>
      </c>
      <c r="K151" s="133"/>
      <c r="L151" s="29"/>
      <c r="M151" s="134" t="s">
        <v>1</v>
      </c>
      <c r="N151" s="135" t="s">
        <v>39</v>
      </c>
      <c r="P151" s="136">
        <f>O151*H151</f>
        <v>0</v>
      </c>
      <c r="Q151" s="136">
        <v>2.4879999999999999E-2</v>
      </c>
      <c r="R151" s="136">
        <f>Q151*H151</f>
        <v>0.72151999999999994</v>
      </c>
      <c r="S151" s="136">
        <v>0</v>
      </c>
      <c r="T151" s="137">
        <f>S151*H151</f>
        <v>0</v>
      </c>
      <c r="AR151" s="138" t="s">
        <v>187</v>
      </c>
      <c r="AT151" s="138" t="s">
        <v>117</v>
      </c>
      <c r="AU151" s="138" t="s">
        <v>81</v>
      </c>
      <c r="AY151" s="14" t="s">
        <v>114</v>
      </c>
      <c r="BE151" s="139">
        <f>IF(N151="základní",J151,0)</f>
        <v>0</v>
      </c>
      <c r="BF151" s="139">
        <f>IF(N151="snížená",J151,0)</f>
        <v>0</v>
      </c>
      <c r="BG151" s="139">
        <f>IF(N151="zákl. přenesená",J151,0)</f>
        <v>0</v>
      </c>
      <c r="BH151" s="139">
        <f>IF(N151="sníž. přenesená",J151,0)</f>
        <v>0</v>
      </c>
      <c r="BI151" s="139">
        <f>IF(N151="nulová",J151,0)</f>
        <v>0</v>
      </c>
      <c r="BJ151" s="14" t="s">
        <v>79</v>
      </c>
      <c r="BK151" s="139">
        <f>ROUND(I151*H151,2)</f>
        <v>0</v>
      </c>
      <c r="BL151" s="14" t="s">
        <v>187</v>
      </c>
      <c r="BM151" s="138" t="s">
        <v>197</v>
      </c>
    </row>
    <row r="152" spans="2:65" s="1" customFormat="1" ht="16.5" customHeight="1">
      <c r="B152" s="125"/>
      <c r="C152" s="126" t="s">
        <v>198</v>
      </c>
      <c r="D152" s="126" t="s">
        <v>117</v>
      </c>
      <c r="E152" s="127" t="s">
        <v>199</v>
      </c>
      <c r="F152" s="128" t="s">
        <v>200</v>
      </c>
      <c r="G152" s="129" t="s">
        <v>133</v>
      </c>
      <c r="H152" s="130">
        <v>29</v>
      </c>
      <c r="I152" s="131"/>
      <c r="J152" s="132">
        <f>ROUND(I152*H152,2)</f>
        <v>0</v>
      </c>
      <c r="K152" s="133"/>
      <c r="L152" s="29"/>
      <c r="M152" s="134" t="s">
        <v>1</v>
      </c>
      <c r="N152" s="135" t="s">
        <v>39</v>
      </c>
      <c r="P152" s="136">
        <f>O152*H152</f>
        <v>0</v>
      </c>
      <c r="Q152" s="136">
        <v>0</v>
      </c>
      <c r="R152" s="136">
        <f>Q152*H152</f>
        <v>0</v>
      </c>
      <c r="S152" s="136">
        <v>2.8309999999999998E-2</v>
      </c>
      <c r="T152" s="137">
        <f>S152*H152</f>
        <v>0.82099</v>
      </c>
      <c r="AR152" s="138" t="s">
        <v>187</v>
      </c>
      <c r="AT152" s="138" t="s">
        <v>117</v>
      </c>
      <c r="AU152" s="138" t="s">
        <v>81</v>
      </c>
      <c r="AY152" s="14" t="s">
        <v>114</v>
      </c>
      <c r="BE152" s="139">
        <f>IF(N152="základní",J152,0)</f>
        <v>0</v>
      </c>
      <c r="BF152" s="139">
        <f>IF(N152="snížená",J152,0)</f>
        <v>0</v>
      </c>
      <c r="BG152" s="139">
        <f>IF(N152="zákl. přenesená",J152,0)</f>
        <v>0</v>
      </c>
      <c r="BH152" s="139">
        <f>IF(N152="sníž. přenesená",J152,0)</f>
        <v>0</v>
      </c>
      <c r="BI152" s="139">
        <f>IF(N152="nulová",J152,0)</f>
        <v>0</v>
      </c>
      <c r="BJ152" s="14" t="s">
        <v>79</v>
      </c>
      <c r="BK152" s="139">
        <f>ROUND(I152*H152,2)</f>
        <v>0</v>
      </c>
      <c r="BL152" s="14" t="s">
        <v>187</v>
      </c>
      <c r="BM152" s="138" t="s">
        <v>201</v>
      </c>
    </row>
    <row r="153" spans="2:65" s="1" customFormat="1" ht="21.75" customHeight="1">
      <c r="B153" s="125"/>
      <c r="C153" s="126" t="s">
        <v>202</v>
      </c>
      <c r="D153" s="126" t="s">
        <v>117</v>
      </c>
      <c r="E153" s="127" t="s">
        <v>203</v>
      </c>
      <c r="F153" s="128" t="s">
        <v>204</v>
      </c>
      <c r="G153" s="129" t="s">
        <v>205</v>
      </c>
      <c r="H153" s="148"/>
      <c r="I153" s="131"/>
      <c r="J153" s="132">
        <f>ROUND(I153*H153,2)</f>
        <v>0</v>
      </c>
      <c r="K153" s="133"/>
      <c r="L153" s="29"/>
      <c r="M153" s="134" t="s">
        <v>1</v>
      </c>
      <c r="N153" s="135" t="s">
        <v>39</v>
      </c>
      <c r="P153" s="136">
        <f>O153*H153</f>
        <v>0</v>
      </c>
      <c r="Q153" s="136">
        <v>0</v>
      </c>
      <c r="R153" s="136">
        <f>Q153*H153</f>
        <v>0</v>
      </c>
      <c r="S153" s="136">
        <v>0</v>
      </c>
      <c r="T153" s="137">
        <f>S153*H153</f>
        <v>0</v>
      </c>
      <c r="AR153" s="138" t="s">
        <v>187</v>
      </c>
      <c r="AT153" s="138" t="s">
        <v>117</v>
      </c>
      <c r="AU153" s="138" t="s">
        <v>81</v>
      </c>
      <c r="AY153" s="14" t="s">
        <v>114</v>
      </c>
      <c r="BE153" s="139">
        <f>IF(N153="základní",J153,0)</f>
        <v>0</v>
      </c>
      <c r="BF153" s="139">
        <f>IF(N153="snížená",J153,0)</f>
        <v>0</v>
      </c>
      <c r="BG153" s="139">
        <f>IF(N153="zákl. přenesená",J153,0)</f>
        <v>0</v>
      </c>
      <c r="BH153" s="139">
        <f>IF(N153="sníž. přenesená",J153,0)</f>
        <v>0</v>
      </c>
      <c r="BI153" s="139">
        <f>IF(N153="nulová",J153,0)</f>
        <v>0</v>
      </c>
      <c r="BJ153" s="14" t="s">
        <v>79</v>
      </c>
      <c r="BK153" s="139">
        <f>ROUND(I153*H153,2)</f>
        <v>0</v>
      </c>
      <c r="BL153" s="14" t="s">
        <v>187</v>
      </c>
      <c r="BM153" s="138" t="s">
        <v>206</v>
      </c>
    </row>
    <row r="154" spans="2:65" s="11" customFormat="1" ht="22.9" customHeight="1">
      <c r="B154" s="113"/>
      <c r="D154" s="114" t="s">
        <v>73</v>
      </c>
      <c r="E154" s="123" t="s">
        <v>207</v>
      </c>
      <c r="F154" s="123" t="s">
        <v>208</v>
      </c>
      <c r="I154" s="116"/>
      <c r="J154" s="124">
        <f>BK154</f>
        <v>0</v>
      </c>
      <c r="L154" s="113"/>
      <c r="M154" s="118"/>
      <c r="P154" s="119">
        <f>SUM(P155:P157)</f>
        <v>0</v>
      </c>
      <c r="R154" s="119">
        <f>SUM(R155:R157)</f>
        <v>0</v>
      </c>
      <c r="T154" s="120">
        <f>SUM(T155:T157)</f>
        <v>0</v>
      </c>
      <c r="AR154" s="114" t="s">
        <v>81</v>
      </c>
      <c r="AT154" s="121" t="s">
        <v>73</v>
      </c>
      <c r="AU154" s="121" t="s">
        <v>79</v>
      </c>
      <c r="AY154" s="114" t="s">
        <v>114</v>
      </c>
      <c r="BK154" s="122">
        <f>SUM(BK155:BK157)</f>
        <v>0</v>
      </c>
    </row>
    <row r="155" spans="2:65" s="1" customFormat="1" ht="16.5" customHeight="1">
      <c r="B155" s="125"/>
      <c r="C155" s="126" t="s">
        <v>209</v>
      </c>
      <c r="D155" s="126" t="s">
        <v>117</v>
      </c>
      <c r="E155" s="127" t="s">
        <v>210</v>
      </c>
      <c r="F155" s="128" t="s">
        <v>211</v>
      </c>
      <c r="G155" s="129" t="s">
        <v>127</v>
      </c>
      <c r="H155" s="130">
        <v>1</v>
      </c>
      <c r="I155" s="131"/>
      <c r="J155" s="132">
        <f>ROUND(I155*H155,2)</f>
        <v>0</v>
      </c>
      <c r="K155" s="133"/>
      <c r="L155" s="29"/>
      <c r="M155" s="134" t="s">
        <v>1</v>
      </c>
      <c r="N155" s="135" t="s">
        <v>39</v>
      </c>
      <c r="P155" s="136">
        <f>O155*H155</f>
        <v>0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187</v>
      </c>
      <c r="AT155" s="138" t="s">
        <v>117</v>
      </c>
      <c r="AU155" s="138" t="s">
        <v>81</v>
      </c>
      <c r="AY155" s="14" t="s">
        <v>114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4" t="s">
        <v>79</v>
      </c>
      <c r="BK155" s="139">
        <f>ROUND(I155*H155,2)</f>
        <v>0</v>
      </c>
      <c r="BL155" s="14" t="s">
        <v>187</v>
      </c>
      <c r="BM155" s="138" t="s">
        <v>212</v>
      </c>
    </row>
    <row r="156" spans="2:65" s="1" customFormat="1" ht="16.5" customHeight="1">
      <c r="B156" s="125"/>
      <c r="C156" s="126" t="s">
        <v>213</v>
      </c>
      <c r="D156" s="126" t="s">
        <v>117</v>
      </c>
      <c r="E156" s="127" t="s">
        <v>214</v>
      </c>
      <c r="F156" s="128" t="s">
        <v>215</v>
      </c>
      <c r="G156" s="129" t="s">
        <v>127</v>
      </c>
      <c r="H156" s="130">
        <v>6</v>
      </c>
      <c r="I156" s="131"/>
      <c r="J156" s="132">
        <f>ROUND(I156*H156,2)</f>
        <v>0</v>
      </c>
      <c r="K156" s="133"/>
      <c r="L156" s="29"/>
      <c r="M156" s="134" t="s">
        <v>1</v>
      </c>
      <c r="N156" s="135" t="s">
        <v>39</v>
      </c>
      <c r="P156" s="136">
        <f>O156*H156</f>
        <v>0</v>
      </c>
      <c r="Q156" s="136">
        <v>0</v>
      </c>
      <c r="R156" s="136">
        <f>Q156*H156</f>
        <v>0</v>
      </c>
      <c r="S156" s="136">
        <v>0</v>
      </c>
      <c r="T156" s="137">
        <f>S156*H156</f>
        <v>0</v>
      </c>
      <c r="AR156" s="138" t="s">
        <v>187</v>
      </c>
      <c r="AT156" s="138" t="s">
        <v>117</v>
      </c>
      <c r="AU156" s="138" t="s">
        <v>81</v>
      </c>
      <c r="AY156" s="14" t="s">
        <v>114</v>
      </c>
      <c r="BE156" s="139">
        <f>IF(N156="základní",J156,0)</f>
        <v>0</v>
      </c>
      <c r="BF156" s="139">
        <f>IF(N156="snížená",J156,0)</f>
        <v>0</v>
      </c>
      <c r="BG156" s="139">
        <f>IF(N156="zákl. přenesená",J156,0)</f>
        <v>0</v>
      </c>
      <c r="BH156" s="139">
        <f>IF(N156="sníž. přenesená",J156,0)</f>
        <v>0</v>
      </c>
      <c r="BI156" s="139">
        <f>IF(N156="nulová",J156,0)</f>
        <v>0</v>
      </c>
      <c r="BJ156" s="14" t="s">
        <v>79</v>
      </c>
      <c r="BK156" s="139">
        <f>ROUND(I156*H156,2)</f>
        <v>0</v>
      </c>
      <c r="BL156" s="14" t="s">
        <v>187</v>
      </c>
      <c r="BM156" s="138" t="s">
        <v>216</v>
      </c>
    </row>
    <row r="157" spans="2:65" s="1" customFormat="1" ht="21.75" customHeight="1">
      <c r="B157" s="125"/>
      <c r="C157" s="126" t="s">
        <v>7</v>
      </c>
      <c r="D157" s="126" t="s">
        <v>117</v>
      </c>
      <c r="E157" s="127" t="s">
        <v>217</v>
      </c>
      <c r="F157" s="128" t="s">
        <v>218</v>
      </c>
      <c r="G157" s="129" t="s">
        <v>205</v>
      </c>
      <c r="H157" s="148"/>
      <c r="I157" s="131"/>
      <c r="J157" s="132">
        <f>ROUND(I157*H157,2)</f>
        <v>0</v>
      </c>
      <c r="K157" s="133"/>
      <c r="L157" s="29"/>
      <c r="M157" s="134" t="s">
        <v>1</v>
      </c>
      <c r="N157" s="135" t="s">
        <v>39</v>
      </c>
      <c r="P157" s="136">
        <f>O157*H157</f>
        <v>0</v>
      </c>
      <c r="Q157" s="136">
        <v>0</v>
      </c>
      <c r="R157" s="136">
        <f>Q157*H157</f>
        <v>0</v>
      </c>
      <c r="S157" s="136">
        <v>0</v>
      </c>
      <c r="T157" s="137">
        <f>S157*H157</f>
        <v>0</v>
      </c>
      <c r="AR157" s="138" t="s">
        <v>187</v>
      </c>
      <c r="AT157" s="138" t="s">
        <v>117</v>
      </c>
      <c r="AU157" s="138" t="s">
        <v>81</v>
      </c>
      <c r="AY157" s="14" t="s">
        <v>114</v>
      </c>
      <c r="BE157" s="139">
        <f>IF(N157="základní",J157,0)</f>
        <v>0</v>
      </c>
      <c r="BF157" s="139">
        <f>IF(N157="snížená",J157,0)</f>
        <v>0</v>
      </c>
      <c r="BG157" s="139">
        <f>IF(N157="zákl. přenesená",J157,0)</f>
        <v>0</v>
      </c>
      <c r="BH157" s="139">
        <f>IF(N157="sníž. přenesená",J157,0)</f>
        <v>0</v>
      </c>
      <c r="BI157" s="139">
        <f>IF(N157="nulová",J157,0)</f>
        <v>0</v>
      </c>
      <c r="BJ157" s="14" t="s">
        <v>79</v>
      </c>
      <c r="BK157" s="139">
        <f>ROUND(I157*H157,2)</f>
        <v>0</v>
      </c>
      <c r="BL157" s="14" t="s">
        <v>187</v>
      </c>
      <c r="BM157" s="138" t="s">
        <v>219</v>
      </c>
    </row>
    <row r="158" spans="2:65" s="11" customFormat="1" ht="22.9" customHeight="1">
      <c r="B158" s="113"/>
      <c r="D158" s="114" t="s">
        <v>73</v>
      </c>
      <c r="E158" s="123" t="s">
        <v>220</v>
      </c>
      <c r="F158" s="123" t="s">
        <v>221</v>
      </c>
      <c r="I158" s="116"/>
      <c r="J158" s="124">
        <f>BK158</f>
        <v>0</v>
      </c>
      <c r="L158" s="113"/>
      <c r="M158" s="118"/>
      <c r="P158" s="119">
        <f>SUM(P159:P169)</f>
        <v>0</v>
      </c>
      <c r="R158" s="119">
        <f>SUM(R159:R169)</f>
        <v>2.1285099999999999</v>
      </c>
      <c r="T158" s="120">
        <f>SUM(T159:T169)</f>
        <v>0.63990000000000002</v>
      </c>
      <c r="AR158" s="114" t="s">
        <v>81</v>
      </c>
      <c r="AT158" s="121" t="s">
        <v>73</v>
      </c>
      <c r="AU158" s="121" t="s">
        <v>79</v>
      </c>
      <c r="AY158" s="114" t="s">
        <v>114</v>
      </c>
      <c r="BK158" s="122">
        <f>SUM(BK159:BK169)</f>
        <v>0</v>
      </c>
    </row>
    <row r="159" spans="2:65" s="1" customFormat="1" ht="16.5" customHeight="1">
      <c r="B159" s="125"/>
      <c r="C159" s="126" t="s">
        <v>222</v>
      </c>
      <c r="D159" s="126" t="s">
        <v>117</v>
      </c>
      <c r="E159" s="127" t="s">
        <v>223</v>
      </c>
      <c r="F159" s="128" t="s">
        <v>224</v>
      </c>
      <c r="G159" s="129" t="s">
        <v>133</v>
      </c>
      <c r="H159" s="130">
        <v>213</v>
      </c>
      <c r="I159" s="131"/>
      <c r="J159" s="132">
        <f>ROUND(I159*H159,2)</f>
        <v>0</v>
      </c>
      <c r="K159" s="133"/>
      <c r="L159" s="29"/>
      <c r="M159" s="134" t="s">
        <v>1</v>
      </c>
      <c r="N159" s="135" t="s">
        <v>39</v>
      </c>
      <c r="P159" s="136">
        <f>O159*H159</f>
        <v>0</v>
      </c>
      <c r="Q159" s="136">
        <v>0</v>
      </c>
      <c r="R159" s="136">
        <f>Q159*H159</f>
        <v>0</v>
      </c>
      <c r="S159" s="136">
        <v>0</v>
      </c>
      <c r="T159" s="137">
        <f>S159*H159</f>
        <v>0</v>
      </c>
      <c r="AR159" s="138" t="s">
        <v>187</v>
      </c>
      <c r="AT159" s="138" t="s">
        <v>117</v>
      </c>
      <c r="AU159" s="138" t="s">
        <v>81</v>
      </c>
      <c r="AY159" s="14" t="s">
        <v>114</v>
      </c>
      <c r="BE159" s="139">
        <f>IF(N159="základní",J159,0)</f>
        <v>0</v>
      </c>
      <c r="BF159" s="139">
        <f>IF(N159="snížená",J159,0)</f>
        <v>0</v>
      </c>
      <c r="BG159" s="139">
        <f>IF(N159="zákl. přenesená",J159,0)</f>
        <v>0</v>
      </c>
      <c r="BH159" s="139">
        <f>IF(N159="sníž. přenesená",J159,0)</f>
        <v>0</v>
      </c>
      <c r="BI159" s="139">
        <f>IF(N159="nulová",J159,0)</f>
        <v>0</v>
      </c>
      <c r="BJ159" s="14" t="s">
        <v>79</v>
      </c>
      <c r="BK159" s="139">
        <f>ROUND(I159*H159,2)</f>
        <v>0</v>
      </c>
      <c r="BL159" s="14" t="s">
        <v>187</v>
      </c>
      <c r="BM159" s="138" t="s">
        <v>225</v>
      </c>
    </row>
    <row r="160" spans="2:65" s="1" customFormat="1" ht="16.5" customHeight="1">
      <c r="B160" s="125"/>
      <c r="C160" s="126" t="s">
        <v>226</v>
      </c>
      <c r="D160" s="126" t="s">
        <v>117</v>
      </c>
      <c r="E160" s="127" t="s">
        <v>227</v>
      </c>
      <c r="F160" s="128" t="s">
        <v>228</v>
      </c>
      <c r="G160" s="129" t="s">
        <v>133</v>
      </c>
      <c r="H160" s="130">
        <v>213</v>
      </c>
      <c r="I160" s="131"/>
      <c r="J160" s="132">
        <f>ROUND(I160*H160,2)</f>
        <v>0</v>
      </c>
      <c r="K160" s="133"/>
      <c r="L160" s="29"/>
      <c r="M160" s="134" t="s">
        <v>1</v>
      </c>
      <c r="N160" s="135" t="s">
        <v>39</v>
      </c>
      <c r="P160" s="136">
        <f>O160*H160</f>
        <v>0</v>
      </c>
      <c r="Q160" s="136">
        <v>0</v>
      </c>
      <c r="R160" s="136">
        <f>Q160*H160</f>
        <v>0</v>
      </c>
      <c r="S160" s="136">
        <v>0</v>
      </c>
      <c r="T160" s="137">
        <f>S160*H160</f>
        <v>0</v>
      </c>
      <c r="AR160" s="138" t="s">
        <v>187</v>
      </c>
      <c r="AT160" s="138" t="s">
        <v>117</v>
      </c>
      <c r="AU160" s="138" t="s">
        <v>81</v>
      </c>
      <c r="AY160" s="14" t="s">
        <v>114</v>
      </c>
      <c r="BE160" s="139">
        <f>IF(N160="základní",J160,0)</f>
        <v>0</v>
      </c>
      <c r="BF160" s="139">
        <f>IF(N160="snížená",J160,0)</f>
        <v>0</v>
      </c>
      <c r="BG160" s="139">
        <f>IF(N160="zákl. přenesená",J160,0)</f>
        <v>0</v>
      </c>
      <c r="BH160" s="139">
        <f>IF(N160="sníž. přenesená",J160,0)</f>
        <v>0</v>
      </c>
      <c r="BI160" s="139">
        <f>IF(N160="nulová",J160,0)</f>
        <v>0</v>
      </c>
      <c r="BJ160" s="14" t="s">
        <v>79</v>
      </c>
      <c r="BK160" s="139">
        <f>ROUND(I160*H160,2)</f>
        <v>0</v>
      </c>
      <c r="BL160" s="14" t="s">
        <v>187</v>
      </c>
      <c r="BM160" s="138" t="s">
        <v>229</v>
      </c>
    </row>
    <row r="161" spans="2:65" s="1" customFormat="1" ht="16.5" customHeight="1">
      <c r="B161" s="125"/>
      <c r="C161" s="126" t="s">
        <v>230</v>
      </c>
      <c r="D161" s="126" t="s">
        <v>117</v>
      </c>
      <c r="E161" s="127" t="s">
        <v>231</v>
      </c>
      <c r="F161" s="128" t="s">
        <v>232</v>
      </c>
      <c r="G161" s="129" t="s">
        <v>133</v>
      </c>
      <c r="H161" s="130">
        <v>213</v>
      </c>
      <c r="I161" s="131"/>
      <c r="J161" s="132">
        <f>ROUND(I161*H161,2)</f>
        <v>0</v>
      </c>
      <c r="K161" s="133"/>
      <c r="L161" s="29"/>
      <c r="M161" s="134" t="s">
        <v>1</v>
      </c>
      <c r="N161" s="135" t="s">
        <v>39</v>
      </c>
      <c r="P161" s="136">
        <f>O161*H161</f>
        <v>0</v>
      </c>
      <c r="Q161" s="136">
        <v>2.0000000000000001E-4</v>
      </c>
      <c r="R161" s="136">
        <f>Q161*H161</f>
        <v>4.2599999999999999E-2</v>
      </c>
      <c r="S161" s="136">
        <v>0</v>
      </c>
      <c r="T161" s="137">
        <f>S161*H161</f>
        <v>0</v>
      </c>
      <c r="AR161" s="138" t="s">
        <v>187</v>
      </c>
      <c r="AT161" s="138" t="s">
        <v>117</v>
      </c>
      <c r="AU161" s="138" t="s">
        <v>81</v>
      </c>
      <c r="AY161" s="14" t="s">
        <v>114</v>
      </c>
      <c r="BE161" s="139">
        <f>IF(N161="základní",J161,0)</f>
        <v>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4" t="s">
        <v>79</v>
      </c>
      <c r="BK161" s="139">
        <f>ROUND(I161*H161,2)</f>
        <v>0</v>
      </c>
      <c r="BL161" s="14" t="s">
        <v>187</v>
      </c>
      <c r="BM161" s="138" t="s">
        <v>233</v>
      </c>
    </row>
    <row r="162" spans="2:65" s="1" customFormat="1" ht="21.75" customHeight="1">
      <c r="B162" s="125"/>
      <c r="C162" s="126" t="s">
        <v>234</v>
      </c>
      <c r="D162" s="126" t="s">
        <v>117</v>
      </c>
      <c r="E162" s="127" t="s">
        <v>235</v>
      </c>
      <c r="F162" s="128" t="s">
        <v>236</v>
      </c>
      <c r="G162" s="129" t="s">
        <v>133</v>
      </c>
      <c r="H162" s="130">
        <v>213</v>
      </c>
      <c r="I162" s="131"/>
      <c r="J162" s="132">
        <f>ROUND(I162*H162,2)</f>
        <v>0</v>
      </c>
      <c r="K162" s="133"/>
      <c r="L162" s="29"/>
      <c r="M162" s="134" t="s">
        <v>1</v>
      </c>
      <c r="N162" s="135" t="s">
        <v>39</v>
      </c>
      <c r="P162" s="136">
        <f>O162*H162</f>
        <v>0</v>
      </c>
      <c r="Q162" s="136">
        <v>7.4999999999999997E-3</v>
      </c>
      <c r="R162" s="136">
        <f>Q162*H162</f>
        <v>1.5974999999999999</v>
      </c>
      <c r="S162" s="136">
        <v>0</v>
      </c>
      <c r="T162" s="137">
        <f>S162*H162</f>
        <v>0</v>
      </c>
      <c r="AR162" s="138" t="s">
        <v>187</v>
      </c>
      <c r="AT162" s="138" t="s">
        <v>117</v>
      </c>
      <c r="AU162" s="138" t="s">
        <v>81</v>
      </c>
      <c r="AY162" s="14" t="s">
        <v>114</v>
      </c>
      <c r="BE162" s="139">
        <f>IF(N162="základní",J162,0)</f>
        <v>0</v>
      </c>
      <c r="BF162" s="139">
        <f>IF(N162="snížená",J162,0)</f>
        <v>0</v>
      </c>
      <c r="BG162" s="139">
        <f>IF(N162="zákl. přenesená",J162,0)</f>
        <v>0</v>
      </c>
      <c r="BH162" s="139">
        <f>IF(N162="sníž. přenesená",J162,0)</f>
        <v>0</v>
      </c>
      <c r="BI162" s="139">
        <f>IF(N162="nulová",J162,0)</f>
        <v>0</v>
      </c>
      <c r="BJ162" s="14" t="s">
        <v>79</v>
      </c>
      <c r="BK162" s="139">
        <f>ROUND(I162*H162,2)</f>
        <v>0</v>
      </c>
      <c r="BL162" s="14" t="s">
        <v>187</v>
      </c>
      <c r="BM162" s="138" t="s">
        <v>237</v>
      </c>
    </row>
    <row r="163" spans="2:65" s="1" customFormat="1" ht="16.5" customHeight="1">
      <c r="B163" s="125"/>
      <c r="C163" s="126" t="s">
        <v>238</v>
      </c>
      <c r="D163" s="126" t="s">
        <v>117</v>
      </c>
      <c r="E163" s="127" t="s">
        <v>239</v>
      </c>
      <c r="F163" s="128" t="s">
        <v>240</v>
      </c>
      <c r="G163" s="129" t="s">
        <v>133</v>
      </c>
      <c r="H163" s="130">
        <v>213.3</v>
      </c>
      <c r="I163" s="131"/>
      <c r="J163" s="132">
        <f>ROUND(I163*H163,2)</f>
        <v>0</v>
      </c>
      <c r="K163" s="133"/>
      <c r="L163" s="29"/>
      <c r="M163" s="134" t="s">
        <v>1</v>
      </c>
      <c r="N163" s="135" t="s">
        <v>39</v>
      </c>
      <c r="P163" s="136">
        <f>O163*H163</f>
        <v>0</v>
      </c>
      <c r="Q163" s="136">
        <v>0</v>
      </c>
      <c r="R163" s="136">
        <f>Q163*H163</f>
        <v>0</v>
      </c>
      <c r="S163" s="136">
        <v>3.0000000000000001E-3</v>
      </c>
      <c r="T163" s="137">
        <f>S163*H163</f>
        <v>0.63990000000000002</v>
      </c>
      <c r="AR163" s="138" t="s">
        <v>187</v>
      </c>
      <c r="AT163" s="138" t="s">
        <v>117</v>
      </c>
      <c r="AU163" s="138" t="s">
        <v>81</v>
      </c>
      <c r="AY163" s="14" t="s">
        <v>114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4" t="s">
        <v>79</v>
      </c>
      <c r="BK163" s="139">
        <f>ROUND(I163*H163,2)</f>
        <v>0</v>
      </c>
      <c r="BL163" s="14" t="s">
        <v>187</v>
      </c>
      <c r="BM163" s="138" t="s">
        <v>241</v>
      </c>
    </row>
    <row r="164" spans="2:65" s="12" customFormat="1">
      <c r="B164" s="140"/>
      <c r="D164" s="141" t="s">
        <v>123</v>
      </c>
      <c r="E164" s="142" t="s">
        <v>1</v>
      </c>
      <c r="F164" s="143" t="s">
        <v>242</v>
      </c>
      <c r="H164" s="144">
        <v>213.3</v>
      </c>
      <c r="I164" s="145"/>
      <c r="L164" s="140"/>
      <c r="M164" s="146"/>
      <c r="T164" s="147"/>
      <c r="AT164" s="142" t="s">
        <v>123</v>
      </c>
      <c r="AU164" s="142" t="s">
        <v>81</v>
      </c>
      <c r="AV164" s="12" t="s">
        <v>81</v>
      </c>
      <c r="AW164" s="12" t="s">
        <v>31</v>
      </c>
      <c r="AX164" s="12" t="s">
        <v>79</v>
      </c>
      <c r="AY164" s="142" t="s">
        <v>114</v>
      </c>
    </row>
    <row r="165" spans="2:65" s="1" customFormat="1" ht="16.5" customHeight="1">
      <c r="B165" s="125"/>
      <c r="C165" s="126" t="s">
        <v>243</v>
      </c>
      <c r="D165" s="126" t="s">
        <v>117</v>
      </c>
      <c r="E165" s="127" t="s">
        <v>244</v>
      </c>
      <c r="F165" s="128" t="s">
        <v>245</v>
      </c>
      <c r="G165" s="129" t="s">
        <v>133</v>
      </c>
      <c r="H165" s="130">
        <v>213</v>
      </c>
      <c r="I165" s="131"/>
      <c r="J165" s="132">
        <f>ROUND(I165*H165,2)</f>
        <v>0</v>
      </c>
      <c r="K165" s="133"/>
      <c r="L165" s="29"/>
      <c r="M165" s="134" t="s">
        <v>1</v>
      </c>
      <c r="N165" s="135" t="s">
        <v>39</v>
      </c>
      <c r="P165" s="136">
        <f>O165*H165</f>
        <v>0</v>
      </c>
      <c r="Q165" s="136">
        <v>5.0000000000000001E-4</v>
      </c>
      <c r="R165" s="136">
        <f>Q165*H165</f>
        <v>0.1065</v>
      </c>
      <c r="S165" s="136">
        <v>0</v>
      </c>
      <c r="T165" s="137">
        <f>S165*H165</f>
        <v>0</v>
      </c>
      <c r="AR165" s="138" t="s">
        <v>187</v>
      </c>
      <c r="AT165" s="138" t="s">
        <v>117</v>
      </c>
      <c r="AU165" s="138" t="s">
        <v>81</v>
      </c>
      <c r="AY165" s="14" t="s">
        <v>114</v>
      </c>
      <c r="BE165" s="139">
        <f>IF(N165="základní",J165,0)</f>
        <v>0</v>
      </c>
      <c r="BF165" s="139">
        <f>IF(N165="snížená",J165,0)</f>
        <v>0</v>
      </c>
      <c r="BG165" s="139">
        <f>IF(N165="zákl. přenesená",J165,0)</f>
        <v>0</v>
      </c>
      <c r="BH165" s="139">
        <f>IF(N165="sníž. přenesená",J165,0)</f>
        <v>0</v>
      </c>
      <c r="BI165" s="139">
        <f>IF(N165="nulová",J165,0)</f>
        <v>0</v>
      </c>
      <c r="BJ165" s="14" t="s">
        <v>79</v>
      </c>
      <c r="BK165" s="139">
        <f>ROUND(I165*H165,2)</f>
        <v>0</v>
      </c>
      <c r="BL165" s="14" t="s">
        <v>187</v>
      </c>
      <c r="BM165" s="138" t="s">
        <v>246</v>
      </c>
    </row>
    <row r="166" spans="2:65" s="1" customFormat="1" ht="16.5" customHeight="1">
      <c r="B166" s="125"/>
      <c r="C166" s="149" t="s">
        <v>247</v>
      </c>
      <c r="D166" s="149" t="s">
        <v>248</v>
      </c>
      <c r="E166" s="150" t="s">
        <v>249</v>
      </c>
      <c r="F166" s="151" t="s">
        <v>250</v>
      </c>
      <c r="G166" s="152" t="s">
        <v>133</v>
      </c>
      <c r="H166" s="153">
        <v>223.65</v>
      </c>
      <c r="I166" s="154"/>
      <c r="J166" s="155">
        <f>ROUND(I166*H166,2)</f>
        <v>0</v>
      </c>
      <c r="K166" s="156"/>
      <c r="L166" s="157"/>
      <c r="M166" s="158" t="s">
        <v>1</v>
      </c>
      <c r="N166" s="159" t="s">
        <v>39</v>
      </c>
      <c r="P166" s="136">
        <f>O166*H166</f>
        <v>0</v>
      </c>
      <c r="Q166" s="136">
        <v>1.6999999999999999E-3</v>
      </c>
      <c r="R166" s="136">
        <f>Q166*H166</f>
        <v>0.38020500000000002</v>
      </c>
      <c r="S166" s="136">
        <v>0</v>
      </c>
      <c r="T166" s="137">
        <f>S166*H166</f>
        <v>0</v>
      </c>
      <c r="AR166" s="138" t="s">
        <v>251</v>
      </c>
      <c r="AT166" s="138" t="s">
        <v>248</v>
      </c>
      <c r="AU166" s="138" t="s">
        <v>81</v>
      </c>
      <c r="AY166" s="14" t="s">
        <v>114</v>
      </c>
      <c r="BE166" s="139">
        <f>IF(N166="základní",J166,0)</f>
        <v>0</v>
      </c>
      <c r="BF166" s="139">
        <f>IF(N166="snížená",J166,0)</f>
        <v>0</v>
      </c>
      <c r="BG166" s="139">
        <f>IF(N166="zákl. přenesená",J166,0)</f>
        <v>0</v>
      </c>
      <c r="BH166" s="139">
        <f>IF(N166="sníž. přenesená",J166,0)</f>
        <v>0</v>
      </c>
      <c r="BI166" s="139">
        <f>IF(N166="nulová",J166,0)</f>
        <v>0</v>
      </c>
      <c r="BJ166" s="14" t="s">
        <v>79</v>
      </c>
      <c r="BK166" s="139">
        <f>ROUND(I166*H166,2)</f>
        <v>0</v>
      </c>
      <c r="BL166" s="14" t="s">
        <v>187</v>
      </c>
      <c r="BM166" s="138" t="s">
        <v>252</v>
      </c>
    </row>
    <row r="167" spans="2:65" s="1" customFormat="1" ht="16.5" customHeight="1">
      <c r="B167" s="125"/>
      <c r="C167" s="126" t="s">
        <v>253</v>
      </c>
      <c r="D167" s="126" t="s">
        <v>117</v>
      </c>
      <c r="E167" s="127" t="s">
        <v>254</v>
      </c>
      <c r="F167" s="128" t="s">
        <v>255</v>
      </c>
      <c r="G167" s="129" t="s">
        <v>157</v>
      </c>
      <c r="H167" s="130">
        <v>170.5</v>
      </c>
      <c r="I167" s="131"/>
      <c r="J167" s="132">
        <f>ROUND(I167*H167,2)</f>
        <v>0</v>
      </c>
      <c r="K167" s="133"/>
      <c r="L167" s="29"/>
      <c r="M167" s="134" t="s">
        <v>1</v>
      </c>
      <c r="N167" s="135" t="s">
        <v>39</v>
      </c>
      <c r="P167" s="136">
        <f>O167*H167</f>
        <v>0</v>
      </c>
      <c r="Q167" s="136">
        <v>1.0000000000000001E-5</v>
      </c>
      <c r="R167" s="136">
        <f>Q167*H167</f>
        <v>1.7050000000000001E-3</v>
      </c>
      <c r="S167" s="136">
        <v>0</v>
      </c>
      <c r="T167" s="137">
        <f>S167*H167</f>
        <v>0</v>
      </c>
      <c r="AR167" s="138" t="s">
        <v>187</v>
      </c>
      <c r="AT167" s="138" t="s">
        <v>117</v>
      </c>
      <c r="AU167" s="138" t="s">
        <v>81</v>
      </c>
      <c r="AY167" s="14" t="s">
        <v>114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4" t="s">
        <v>79</v>
      </c>
      <c r="BK167" s="139">
        <f>ROUND(I167*H167,2)</f>
        <v>0</v>
      </c>
      <c r="BL167" s="14" t="s">
        <v>187</v>
      </c>
      <c r="BM167" s="138" t="s">
        <v>256</v>
      </c>
    </row>
    <row r="168" spans="2:65" s="1" customFormat="1" ht="16.5" customHeight="1">
      <c r="B168" s="125"/>
      <c r="C168" s="126" t="s">
        <v>257</v>
      </c>
      <c r="D168" s="126" t="s">
        <v>117</v>
      </c>
      <c r="E168" s="127" t="s">
        <v>258</v>
      </c>
      <c r="F168" s="128" t="s">
        <v>259</v>
      </c>
      <c r="G168" s="129" t="s">
        <v>133</v>
      </c>
      <c r="H168" s="130">
        <v>213</v>
      </c>
      <c r="I168" s="131"/>
      <c r="J168" s="132">
        <f>ROUND(I168*H168,2)</f>
        <v>0</v>
      </c>
      <c r="K168" s="133"/>
      <c r="L168" s="29"/>
      <c r="M168" s="134" t="s">
        <v>1</v>
      </c>
      <c r="N168" s="135" t="s">
        <v>39</v>
      </c>
      <c r="P168" s="136">
        <f>O168*H168</f>
        <v>0</v>
      </c>
      <c r="Q168" s="136">
        <v>0</v>
      </c>
      <c r="R168" s="136">
        <f>Q168*H168</f>
        <v>0</v>
      </c>
      <c r="S168" s="136">
        <v>0</v>
      </c>
      <c r="T168" s="137">
        <f>S168*H168</f>
        <v>0</v>
      </c>
      <c r="AR168" s="138" t="s">
        <v>187</v>
      </c>
      <c r="AT168" s="138" t="s">
        <v>117</v>
      </c>
      <c r="AU168" s="138" t="s">
        <v>81</v>
      </c>
      <c r="AY168" s="14" t="s">
        <v>114</v>
      </c>
      <c r="BE168" s="139">
        <f>IF(N168="základní",J168,0)</f>
        <v>0</v>
      </c>
      <c r="BF168" s="139">
        <f>IF(N168="snížená",J168,0)</f>
        <v>0</v>
      </c>
      <c r="BG168" s="139">
        <f>IF(N168="zákl. přenesená",J168,0)</f>
        <v>0</v>
      </c>
      <c r="BH168" s="139">
        <f>IF(N168="sníž. přenesená",J168,0)</f>
        <v>0</v>
      </c>
      <c r="BI168" s="139">
        <f>IF(N168="nulová",J168,0)</f>
        <v>0</v>
      </c>
      <c r="BJ168" s="14" t="s">
        <v>79</v>
      </c>
      <c r="BK168" s="139">
        <f>ROUND(I168*H168,2)</f>
        <v>0</v>
      </c>
      <c r="BL168" s="14" t="s">
        <v>187</v>
      </c>
      <c r="BM168" s="138" t="s">
        <v>260</v>
      </c>
    </row>
    <row r="169" spans="2:65" s="1" customFormat="1" ht="21.75" customHeight="1">
      <c r="B169" s="125"/>
      <c r="C169" s="126" t="s">
        <v>261</v>
      </c>
      <c r="D169" s="126" t="s">
        <v>117</v>
      </c>
      <c r="E169" s="127" t="s">
        <v>262</v>
      </c>
      <c r="F169" s="128" t="s">
        <v>263</v>
      </c>
      <c r="G169" s="129" t="s">
        <v>205</v>
      </c>
      <c r="H169" s="148"/>
      <c r="I169" s="131"/>
      <c r="J169" s="132">
        <f>ROUND(I169*H169,2)</f>
        <v>0</v>
      </c>
      <c r="K169" s="133"/>
      <c r="L169" s="29"/>
      <c r="M169" s="134" t="s">
        <v>1</v>
      </c>
      <c r="N169" s="135" t="s">
        <v>39</v>
      </c>
      <c r="P169" s="136">
        <f>O169*H169</f>
        <v>0</v>
      </c>
      <c r="Q169" s="136">
        <v>0</v>
      </c>
      <c r="R169" s="136">
        <f>Q169*H169</f>
        <v>0</v>
      </c>
      <c r="S169" s="136">
        <v>0</v>
      </c>
      <c r="T169" s="137">
        <f>S169*H169</f>
        <v>0</v>
      </c>
      <c r="AR169" s="138" t="s">
        <v>187</v>
      </c>
      <c r="AT169" s="138" t="s">
        <v>117</v>
      </c>
      <c r="AU169" s="138" t="s">
        <v>81</v>
      </c>
      <c r="AY169" s="14" t="s">
        <v>114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4" t="s">
        <v>79</v>
      </c>
      <c r="BK169" s="139">
        <f>ROUND(I169*H169,2)</f>
        <v>0</v>
      </c>
      <c r="BL169" s="14" t="s">
        <v>187</v>
      </c>
      <c r="BM169" s="138" t="s">
        <v>264</v>
      </c>
    </row>
    <row r="170" spans="2:65" s="11" customFormat="1" ht="22.9" customHeight="1">
      <c r="B170" s="113"/>
      <c r="D170" s="114" t="s">
        <v>73</v>
      </c>
      <c r="E170" s="123" t="s">
        <v>265</v>
      </c>
      <c r="F170" s="123" t="s">
        <v>266</v>
      </c>
      <c r="I170" s="116"/>
      <c r="J170" s="124">
        <f>BK170</f>
        <v>0</v>
      </c>
      <c r="L170" s="113"/>
      <c r="M170" s="118"/>
      <c r="P170" s="119">
        <f>SUM(P171:P175)</f>
        <v>0</v>
      </c>
      <c r="R170" s="119">
        <f>SUM(R171:R175)</f>
        <v>2.3535439999999999</v>
      </c>
      <c r="T170" s="120">
        <f>SUM(T171:T175)</f>
        <v>0</v>
      </c>
      <c r="AR170" s="114" t="s">
        <v>81</v>
      </c>
      <c r="AT170" s="121" t="s">
        <v>73</v>
      </c>
      <c r="AU170" s="121" t="s">
        <v>79</v>
      </c>
      <c r="AY170" s="114" t="s">
        <v>114</v>
      </c>
      <c r="BK170" s="122">
        <f>SUM(BK171:BK175)</f>
        <v>0</v>
      </c>
    </row>
    <row r="171" spans="2:65" s="1" customFormat="1" ht="16.5" customHeight="1">
      <c r="B171" s="125"/>
      <c r="C171" s="126" t="s">
        <v>251</v>
      </c>
      <c r="D171" s="126" t="s">
        <v>117</v>
      </c>
      <c r="E171" s="127" t="s">
        <v>267</v>
      </c>
      <c r="F171" s="128" t="s">
        <v>268</v>
      </c>
      <c r="G171" s="129" t="s">
        <v>133</v>
      </c>
      <c r="H171" s="130">
        <v>639.54999999999995</v>
      </c>
      <c r="I171" s="131"/>
      <c r="J171" s="132">
        <f>ROUND(I171*H171,2)</f>
        <v>0</v>
      </c>
      <c r="K171" s="133"/>
      <c r="L171" s="29"/>
      <c r="M171" s="134" t="s">
        <v>1</v>
      </c>
      <c r="N171" s="135" t="s">
        <v>39</v>
      </c>
      <c r="P171" s="136">
        <f>O171*H171</f>
        <v>0</v>
      </c>
      <c r="Q171" s="136">
        <v>0</v>
      </c>
      <c r="R171" s="136">
        <f>Q171*H171</f>
        <v>0</v>
      </c>
      <c r="S171" s="136">
        <v>0</v>
      </c>
      <c r="T171" s="137">
        <f>S171*H171</f>
        <v>0</v>
      </c>
      <c r="AR171" s="138" t="s">
        <v>187</v>
      </c>
      <c r="AT171" s="138" t="s">
        <v>117</v>
      </c>
      <c r="AU171" s="138" t="s">
        <v>81</v>
      </c>
      <c r="AY171" s="14" t="s">
        <v>114</v>
      </c>
      <c r="BE171" s="139">
        <f>IF(N171="základní",J171,0)</f>
        <v>0</v>
      </c>
      <c r="BF171" s="139">
        <f>IF(N171="snížená",J171,0)</f>
        <v>0</v>
      </c>
      <c r="BG171" s="139">
        <f>IF(N171="zákl. přenesená",J171,0)</f>
        <v>0</v>
      </c>
      <c r="BH171" s="139">
        <f>IF(N171="sníž. přenesená",J171,0)</f>
        <v>0</v>
      </c>
      <c r="BI171" s="139">
        <f>IF(N171="nulová",J171,0)</f>
        <v>0</v>
      </c>
      <c r="BJ171" s="14" t="s">
        <v>79</v>
      </c>
      <c r="BK171" s="139">
        <f>ROUND(I171*H171,2)</f>
        <v>0</v>
      </c>
      <c r="BL171" s="14" t="s">
        <v>187</v>
      </c>
      <c r="BM171" s="138" t="s">
        <v>269</v>
      </c>
    </row>
    <row r="172" spans="2:65" s="1" customFormat="1" ht="16.5" customHeight="1">
      <c r="B172" s="125"/>
      <c r="C172" s="126" t="s">
        <v>270</v>
      </c>
      <c r="D172" s="126" t="s">
        <v>117</v>
      </c>
      <c r="E172" s="127" t="s">
        <v>271</v>
      </c>
      <c r="F172" s="128" t="s">
        <v>272</v>
      </c>
      <c r="G172" s="129" t="s">
        <v>133</v>
      </c>
      <c r="H172" s="130">
        <v>639.54999999999995</v>
      </c>
      <c r="I172" s="131"/>
      <c r="J172" s="132">
        <f>ROUND(I172*H172,2)</f>
        <v>0</v>
      </c>
      <c r="K172" s="133"/>
      <c r="L172" s="29"/>
      <c r="M172" s="134" t="s">
        <v>1</v>
      </c>
      <c r="N172" s="135" t="s">
        <v>39</v>
      </c>
      <c r="P172" s="136">
        <f>O172*H172</f>
        <v>0</v>
      </c>
      <c r="Q172" s="136">
        <v>3.1800000000000001E-3</v>
      </c>
      <c r="R172" s="136">
        <f>Q172*H172</f>
        <v>2.0337689999999999</v>
      </c>
      <c r="S172" s="136">
        <v>0</v>
      </c>
      <c r="T172" s="137">
        <f>S172*H172</f>
        <v>0</v>
      </c>
      <c r="AR172" s="138" t="s">
        <v>187</v>
      </c>
      <c r="AT172" s="138" t="s">
        <v>117</v>
      </c>
      <c r="AU172" s="138" t="s">
        <v>81</v>
      </c>
      <c r="AY172" s="14" t="s">
        <v>114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4" t="s">
        <v>79</v>
      </c>
      <c r="BK172" s="139">
        <f>ROUND(I172*H172,2)</f>
        <v>0</v>
      </c>
      <c r="BL172" s="14" t="s">
        <v>187</v>
      </c>
      <c r="BM172" s="138" t="s">
        <v>273</v>
      </c>
    </row>
    <row r="173" spans="2:65" s="1" customFormat="1" ht="16.5" customHeight="1">
      <c r="B173" s="125"/>
      <c r="C173" s="126" t="s">
        <v>274</v>
      </c>
      <c r="D173" s="126" t="s">
        <v>117</v>
      </c>
      <c r="E173" s="127" t="s">
        <v>275</v>
      </c>
      <c r="F173" s="128" t="s">
        <v>276</v>
      </c>
      <c r="G173" s="129" t="s">
        <v>133</v>
      </c>
      <c r="H173" s="130">
        <v>639.54999999999995</v>
      </c>
      <c r="I173" s="131"/>
      <c r="J173" s="132">
        <f>ROUND(I173*H173,2)</f>
        <v>0</v>
      </c>
      <c r="K173" s="133"/>
      <c r="L173" s="29"/>
      <c r="M173" s="134" t="s">
        <v>1</v>
      </c>
      <c r="N173" s="135" t="s">
        <v>39</v>
      </c>
      <c r="P173" s="136">
        <f>O173*H173</f>
        <v>0</v>
      </c>
      <c r="Q173" s="136">
        <v>2.1000000000000001E-4</v>
      </c>
      <c r="R173" s="136">
        <f>Q173*H173</f>
        <v>0.13430549999999999</v>
      </c>
      <c r="S173" s="136">
        <v>0</v>
      </c>
      <c r="T173" s="137">
        <f>S173*H173</f>
        <v>0</v>
      </c>
      <c r="AR173" s="138" t="s">
        <v>187</v>
      </c>
      <c r="AT173" s="138" t="s">
        <v>117</v>
      </c>
      <c r="AU173" s="138" t="s">
        <v>81</v>
      </c>
      <c r="AY173" s="14" t="s">
        <v>114</v>
      </c>
      <c r="BE173" s="139">
        <f>IF(N173="základní",J173,0)</f>
        <v>0</v>
      </c>
      <c r="BF173" s="139">
        <f>IF(N173="snížená",J173,0)</f>
        <v>0</v>
      </c>
      <c r="BG173" s="139">
        <f>IF(N173="zákl. přenesená",J173,0)</f>
        <v>0</v>
      </c>
      <c r="BH173" s="139">
        <f>IF(N173="sníž. přenesená",J173,0)</f>
        <v>0</v>
      </c>
      <c r="BI173" s="139">
        <f>IF(N173="nulová",J173,0)</f>
        <v>0</v>
      </c>
      <c r="BJ173" s="14" t="s">
        <v>79</v>
      </c>
      <c r="BK173" s="139">
        <f>ROUND(I173*H173,2)</f>
        <v>0</v>
      </c>
      <c r="BL173" s="14" t="s">
        <v>187</v>
      </c>
      <c r="BM173" s="138" t="s">
        <v>277</v>
      </c>
    </row>
    <row r="174" spans="2:65" s="1" customFormat="1" ht="16.5" customHeight="1">
      <c r="B174" s="125"/>
      <c r="C174" s="126" t="s">
        <v>278</v>
      </c>
      <c r="D174" s="126" t="s">
        <v>117</v>
      </c>
      <c r="E174" s="127" t="s">
        <v>279</v>
      </c>
      <c r="F174" s="128" t="s">
        <v>280</v>
      </c>
      <c r="G174" s="129" t="s">
        <v>133</v>
      </c>
      <c r="H174" s="130">
        <v>639.54999999999995</v>
      </c>
      <c r="I174" s="131"/>
      <c r="J174" s="132">
        <f>ROUND(I174*H174,2)</f>
        <v>0</v>
      </c>
      <c r="K174" s="133"/>
      <c r="L174" s="29"/>
      <c r="M174" s="134" t="s">
        <v>1</v>
      </c>
      <c r="N174" s="135" t="s">
        <v>39</v>
      </c>
      <c r="P174" s="136">
        <f>O174*H174</f>
        <v>0</v>
      </c>
      <c r="Q174" s="136">
        <v>2.9E-4</v>
      </c>
      <c r="R174" s="136">
        <f>Q174*H174</f>
        <v>0.18546949999999998</v>
      </c>
      <c r="S174" s="136">
        <v>0</v>
      </c>
      <c r="T174" s="137">
        <f>S174*H174</f>
        <v>0</v>
      </c>
      <c r="AR174" s="138" t="s">
        <v>187</v>
      </c>
      <c r="AT174" s="138" t="s">
        <v>117</v>
      </c>
      <c r="AU174" s="138" t="s">
        <v>81</v>
      </c>
      <c r="AY174" s="14" t="s">
        <v>114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4" t="s">
        <v>79</v>
      </c>
      <c r="BK174" s="139">
        <f>ROUND(I174*H174,2)</f>
        <v>0</v>
      </c>
      <c r="BL174" s="14" t="s">
        <v>187</v>
      </c>
      <c r="BM174" s="138" t="s">
        <v>281</v>
      </c>
    </row>
    <row r="175" spans="2:65" s="12" customFormat="1">
      <c r="B175" s="140"/>
      <c r="D175" s="141" t="s">
        <v>123</v>
      </c>
      <c r="E175" s="142" t="s">
        <v>1</v>
      </c>
      <c r="F175" s="143" t="s">
        <v>282</v>
      </c>
      <c r="H175" s="144">
        <v>639.54999999999995</v>
      </c>
      <c r="I175" s="145"/>
      <c r="L175" s="140"/>
      <c r="M175" s="146"/>
      <c r="T175" s="147"/>
      <c r="AT175" s="142" t="s">
        <v>123</v>
      </c>
      <c r="AU175" s="142" t="s">
        <v>81</v>
      </c>
      <c r="AV175" s="12" t="s">
        <v>81</v>
      </c>
      <c r="AW175" s="12" t="s">
        <v>31</v>
      </c>
      <c r="AX175" s="12" t="s">
        <v>79</v>
      </c>
      <c r="AY175" s="142" t="s">
        <v>114</v>
      </c>
    </row>
    <row r="176" spans="2:65" s="11" customFormat="1" ht="25.9" customHeight="1">
      <c r="B176" s="113"/>
      <c r="D176" s="114" t="s">
        <v>73</v>
      </c>
      <c r="E176" s="115" t="s">
        <v>283</v>
      </c>
      <c r="F176" s="115" t="s">
        <v>284</v>
      </c>
      <c r="I176" s="116"/>
      <c r="J176" s="117">
        <f>BK176</f>
        <v>0</v>
      </c>
      <c r="L176" s="113"/>
      <c r="M176" s="118"/>
      <c r="P176" s="119">
        <f>SUM(P177:P181)</f>
        <v>0</v>
      </c>
      <c r="R176" s="119">
        <f>SUM(R177:R181)</f>
        <v>0</v>
      </c>
      <c r="T176" s="120">
        <f>SUM(T177:T181)</f>
        <v>0</v>
      </c>
      <c r="AR176" s="114" t="s">
        <v>141</v>
      </c>
      <c r="AT176" s="121" t="s">
        <v>73</v>
      </c>
      <c r="AU176" s="121" t="s">
        <v>74</v>
      </c>
      <c r="AY176" s="114" t="s">
        <v>114</v>
      </c>
      <c r="BK176" s="122">
        <f>SUM(BK177:BK181)</f>
        <v>0</v>
      </c>
    </row>
    <row r="177" spans="2:65" s="1" customFormat="1" ht="16.5" customHeight="1">
      <c r="B177" s="125"/>
      <c r="C177" s="126" t="s">
        <v>285</v>
      </c>
      <c r="D177" s="126" t="s">
        <v>117</v>
      </c>
      <c r="E177" s="127" t="s">
        <v>286</v>
      </c>
      <c r="F177" s="128" t="s">
        <v>287</v>
      </c>
      <c r="G177" s="129" t="s">
        <v>139</v>
      </c>
      <c r="H177" s="130">
        <v>1</v>
      </c>
      <c r="I177" s="131"/>
      <c r="J177" s="132">
        <f>ROUND(I177*H177,2)</f>
        <v>0</v>
      </c>
      <c r="K177" s="133"/>
      <c r="L177" s="29"/>
      <c r="M177" s="134" t="s">
        <v>1</v>
      </c>
      <c r="N177" s="135" t="s">
        <v>39</v>
      </c>
      <c r="P177" s="136">
        <f>O177*H177</f>
        <v>0</v>
      </c>
      <c r="Q177" s="136">
        <v>0</v>
      </c>
      <c r="R177" s="136">
        <f>Q177*H177</f>
        <v>0</v>
      </c>
      <c r="S177" s="136">
        <v>0</v>
      </c>
      <c r="T177" s="137">
        <f>S177*H177</f>
        <v>0</v>
      </c>
      <c r="AR177" s="138" t="s">
        <v>121</v>
      </c>
      <c r="AT177" s="138" t="s">
        <v>117</v>
      </c>
      <c r="AU177" s="138" t="s">
        <v>79</v>
      </c>
      <c r="AY177" s="14" t="s">
        <v>114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4" t="s">
        <v>79</v>
      </c>
      <c r="BK177" s="139">
        <f>ROUND(I177*H177,2)</f>
        <v>0</v>
      </c>
      <c r="BL177" s="14" t="s">
        <v>121</v>
      </c>
      <c r="BM177" s="138" t="s">
        <v>288</v>
      </c>
    </row>
    <row r="178" spans="2:65" s="1" customFormat="1" ht="16.5" customHeight="1">
      <c r="B178" s="125"/>
      <c r="C178" s="126" t="s">
        <v>289</v>
      </c>
      <c r="D178" s="126" t="s">
        <v>117</v>
      </c>
      <c r="E178" s="127" t="s">
        <v>290</v>
      </c>
      <c r="F178" s="128" t="s">
        <v>291</v>
      </c>
      <c r="G178" s="129" t="s">
        <v>139</v>
      </c>
      <c r="H178" s="130">
        <v>1</v>
      </c>
      <c r="I178" s="131"/>
      <c r="J178" s="132">
        <f>ROUND(I178*H178,2)</f>
        <v>0</v>
      </c>
      <c r="K178" s="133"/>
      <c r="L178" s="29"/>
      <c r="M178" s="134" t="s">
        <v>1</v>
      </c>
      <c r="N178" s="135" t="s">
        <v>39</v>
      </c>
      <c r="P178" s="136">
        <f>O178*H178</f>
        <v>0</v>
      </c>
      <c r="Q178" s="136">
        <v>0</v>
      </c>
      <c r="R178" s="136">
        <f>Q178*H178</f>
        <v>0</v>
      </c>
      <c r="S178" s="136">
        <v>0</v>
      </c>
      <c r="T178" s="137">
        <f>S178*H178</f>
        <v>0</v>
      </c>
      <c r="AR178" s="138" t="s">
        <v>121</v>
      </c>
      <c r="AT178" s="138" t="s">
        <v>117</v>
      </c>
      <c r="AU178" s="138" t="s">
        <v>79</v>
      </c>
      <c r="AY178" s="14" t="s">
        <v>114</v>
      </c>
      <c r="BE178" s="139">
        <f>IF(N178="základní",J178,0)</f>
        <v>0</v>
      </c>
      <c r="BF178" s="139">
        <f>IF(N178="snížená",J178,0)</f>
        <v>0</v>
      </c>
      <c r="BG178" s="139">
        <f>IF(N178="zákl. přenesená",J178,0)</f>
        <v>0</v>
      </c>
      <c r="BH178" s="139">
        <f>IF(N178="sníž. přenesená",J178,0)</f>
        <v>0</v>
      </c>
      <c r="BI178" s="139">
        <f>IF(N178="nulová",J178,0)</f>
        <v>0</v>
      </c>
      <c r="BJ178" s="14" t="s">
        <v>79</v>
      </c>
      <c r="BK178" s="139">
        <f>ROUND(I178*H178,2)</f>
        <v>0</v>
      </c>
      <c r="BL178" s="14" t="s">
        <v>121</v>
      </c>
      <c r="BM178" s="138" t="s">
        <v>292</v>
      </c>
    </row>
    <row r="179" spans="2:65" s="1" customFormat="1" ht="16.5" customHeight="1">
      <c r="B179" s="125"/>
      <c r="C179" s="126" t="s">
        <v>293</v>
      </c>
      <c r="D179" s="126" t="s">
        <v>117</v>
      </c>
      <c r="E179" s="127" t="s">
        <v>294</v>
      </c>
      <c r="F179" s="128" t="s">
        <v>295</v>
      </c>
      <c r="G179" s="129" t="s">
        <v>139</v>
      </c>
      <c r="H179" s="130">
        <v>1</v>
      </c>
      <c r="I179" s="131"/>
      <c r="J179" s="132">
        <f>ROUND(I179*H179,2)</f>
        <v>0</v>
      </c>
      <c r="K179" s="133"/>
      <c r="L179" s="29"/>
      <c r="M179" s="134" t="s">
        <v>1</v>
      </c>
      <c r="N179" s="135" t="s">
        <v>39</v>
      </c>
      <c r="P179" s="136">
        <f>O179*H179</f>
        <v>0</v>
      </c>
      <c r="Q179" s="136">
        <v>0</v>
      </c>
      <c r="R179" s="136">
        <f>Q179*H179</f>
        <v>0</v>
      </c>
      <c r="S179" s="136">
        <v>0</v>
      </c>
      <c r="T179" s="137">
        <f>S179*H179</f>
        <v>0</v>
      </c>
      <c r="AR179" s="138" t="s">
        <v>121</v>
      </c>
      <c r="AT179" s="138" t="s">
        <v>117</v>
      </c>
      <c r="AU179" s="138" t="s">
        <v>79</v>
      </c>
      <c r="AY179" s="14" t="s">
        <v>114</v>
      </c>
      <c r="BE179" s="139">
        <f>IF(N179="základní",J179,0)</f>
        <v>0</v>
      </c>
      <c r="BF179" s="139">
        <f>IF(N179="snížená",J179,0)</f>
        <v>0</v>
      </c>
      <c r="BG179" s="139">
        <f>IF(N179="zákl. přenesená",J179,0)</f>
        <v>0</v>
      </c>
      <c r="BH179" s="139">
        <f>IF(N179="sníž. přenesená",J179,0)</f>
        <v>0</v>
      </c>
      <c r="BI179" s="139">
        <f>IF(N179="nulová",J179,0)</f>
        <v>0</v>
      </c>
      <c r="BJ179" s="14" t="s">
        <v>79</v>
      </c>
      <c r="BK179" s="139">
        <f>ROUND(I179*H179,2)</f>
        <v>0</v>
      </c>
      <c r="BL179" s="14" t="s">
        <v>121</v>
      </c>
      <c r="BM179" s="138" t="s">
        <v>296</v>
      </c>
    </row>
    <row r="180" spans="2:65" s="1" customFormat="1" ht="16.5" customHeight="1">
      <c r="B180" s="125"/>
      <c r="C180" s="126" t="s">
        <v>297</v>
      </c>
      <c r="D180" s="126" t="s">
        <v>117</v>
      </c>
      <c r="E180" s="127" t="s">
        <v>298</v>
      </c>
      <c r="F180" s="128" t="s">
        <v>299</v>
      </c>
      <c r="G180" s="129" t="s">
        <v>139</v>
      </c>
      <c r="H180" s="130">
        <v>1</v>
      </c>
      <c r="I180" s="131"/>
      <c r="J180" s="132">
        <f>ROUND(I180*H180,2)</f>
        <v>0</v>
      </c>
      <c r="K180" s="133"/>
      <c r="L180" s="29"/>
      <c r="M180" s="134" t="s">
        <v>1</v>
      </c>
      <c r="N180" s="135" t="s">
        <v>39</v>
      </c>
      <c r="P180" s="136">
        <f>O180*H180</f>
        <v>0</v>
      </c>
      <c r="Q180" s="136">
        <v>0</v>
      </c>
      <c r="R180" s="136">
        <f>Q180*H180</f>
        <v>0</v>
      </c>
      <c r="S180" s="136">
        <v>0</v>
      </c>
      <c r="T180" s="137">
        <f>S180*H180</f>
        <v>0</v>
      </c>
      <c r="AR180" s="138" t="s">
        <v>121</v>
      </c>
      <c r="AT180" s="138" t="s">
        <v>117</v>
      </c>
      <c r="AU180" s="138" t="s">
        <v>79</v>
      </c>
      <c r="AY180" s="14" t="s">
        <v>114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4" t="s">
        <v>79</v>
      </c>
      <c r="BK180" s="139">
        <f>ROUND(I180*H180,2)</f>
        <v>0</v>
      </c>
      <c r="BL180" s="14" t="s">
        <v>121</v>
      </c>
      <c r="BM180" s="138" t="s">
        <v>300</v>
      </c>
    </row>
    <row r="181" spans="2:65" s="1" customFormat="1" ht="16.5" customHeight="1">
      <c r="B181" s="125"/>
      <c r="C181" s="126" t="s">
        <v>301</v>
      </c>
      <c r="D181" s="126" t="s">
        <v>117</v>
      </c>
      <c r="E181" s="127" t="s">
        <v>302</v>
      </c>
      <c r="F181" s="128" t="s">
        <v>303</v>
      </c>
      <c r="G181" s="129" t="s">
        <v>139</v>
      </c>
      <c r="H181" s="130">
        <v>1</v>
      </c>
      <c r="I181" s="131"/>
      <c r="J181" s="132">
        <f>ROUND(I181*H181,2)</f>
        <v>0</v>
      </c>
      <c r="K181" s="133"/>
      <c r="L181" s="29"/>
      <c r="M181" s="160" t="s">
        <v>1</v>
      </c>
      <c r="N181" s="161" t="s">
        <v>39</v>
      </c>
      <c r="O181" s="162"/>
      <c r="P181" s="163">
        <f>O181*H181</f>
        <v>0</v>
      </c>
      <c r="Q181" s="163">
        <v>0</v>
      </c>
      <c r="R181" s="163">
        <f>Q181*H181</f>
        <v>0</v>
      </c>
      <c r="S181" s="163">
        <v>0</v>
      </c>
      <c r="T181" s="164">
        <f>S181*H181</f>
        <v>0</v>
      </c>
      <c r="AR181" s="138" t="s">
        <v>121</v>
      </c>
      <c r="AT181" s="138" t="s">
        <v>117</v>
      </c>
      <c r="AU181" s="138" t="s">
        <v>79</v>
      </c>
      <c r="AY181" s="14" t="s">
        <v>114</v>
      </c>
      <c r="BE181" s="139">
        <f>IF(N181="základní",J181,0)</f>
        <v>0</v>
      </c>
      <c r="BF181" s="139">
        <f>IF(N181="snížená",J181,0)</f>
        <v>0</v>
      </c>
      <c r="BG181" s="139">
        <f>IF(N181="zákl. přenesená",J181,0)</f>
        <v>0</v>
      </c>
      <c r="BH181" s="139">
        <f>IF(N181="sníž. přenesená",J181,0)</f>
        <v>0</v>
      </c>
      <c r="BI181" s="139">
        <f>IF(N181="nulová",J181,0)</f>
        <v>0</v>
      </c>
      <c r="BJ181" s="14" t="s">
        <v>79</v>
      </c>
      <c r="BK181" s="139">
        <f>ROUND(I181*H181,2)</f>
        <v>0</v>
      </c>
      <c r="BL181" s="14" t="s">
        <v>121</v>
      </c>
      <c r="BM181" s="138" t="s">
        <v>304</v>
      </c>
    </row>
    <row r="182" spans="2:65" s="1" customFormat="1" ht="6.95" customHeight="1">
      <c r="B182" s="41"/>
      <c r="C182" s="42"/>
      <c r="D182" s="42"/>
      <c r="E182" s="42"/>
      <c r="F182" s="42"/>
      <c r="G182" s="42"/>
      <c r="H182" s="42"/>
      <c r="I182" s="42"/>
      <c r="J182" s="42"/>
      <c r="K182" s="42"/>
      <c r="L182" s="29"/>
    </row>
  </sheetData>
  <autoFilter ref="C122:K181" xr:uid="{00000000-0009-0000-0000-000001000000}"/>
  <mergeCells count="6">
    <mergeCell ref="E115:H115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3B7F-357F-4537-8973-6D6462F62D69}">
  <dimension ref="A1:IV1905"/>
  <sheetViews>
    <sheetView view="pageBreakPreview" zoomScale="85" zoomScaleNormal="85" zoomScaleSheetLayoutView="85" workbookViewId="0">
      <selection activeCell="G55" sqref="G55:G58"/>
    </sheetView>
  </sheetViews>
  <sheetFormatPr defaultColWidth="11.6640625" defaultRowHeight="14.25"/>
  <cols>
    <col min="1" max="1" width="14.83203125" style="168" customWidth="1"/>
    <col min="2" max="2" width="115" style="180" customWidth="1"/>
    <col min="3" max="3" width="8.5" style="171" customWidth="1"/>
    <col min="4" max="4" width="10.5" style="168" customWidth="1"/>
    <col min="5" max="7" width="19.1640625" style="173" customWidth="1"/>
    <col min="8" max="8" width="23.6640625" style="173" customWidth="1"/>
    <col min="9" max="9" width="21.1640625" style="168" customWidth="1"/>
    <col min="10" max="10" width="10.33203125" style="166" customWidth="1"/>
    <col min="11" max="11" width="14.83203125" style="167" customWidth="1"/>
    <col min="12" max="12" width="14.6640625" style="167" customWidth="1"/>
    <col min="13" max="13" width="11.6640625" style="168"/>
    <col min="14" max="14" width="15.5" style="168" customWidth="1"/>
    <col min="15" max="256" width="11.6640625" style="168"/>
    <col min="257" max="257" width="14.83203125" style="168" customWidth="1"/>
    <col min="258" max="258" width="115" style="168" customWidth="1"/>
    <col min="259" max="259" width="8.5" style="168" customWidth="1"/>
    <col min="260" max="260" width="10.5" style="168" customWidth="1"/>
    <col min="261" max="263" width="19.1640625" style="168" customWidth="1"/>
    <col min="264" max="264" width="23.6640625" style="168" customWidth="1"/>
    <col min="265" max="265" width="21.1640625" style="168" customWidth="1"/>
    <col min="266" max="266" width="10.33203125" style="168" customWidth="1"/>
    <col min="267" max="267" width="14.83203125" style="168" customWidth="1"/>
    <col min="268" max="268" width="14.6640625" style="168" customWidth="1"/>
    <col min="269" max="269" width="11.6640625" style="168"/>
    <col min="270" max="270" width="15.5" style="168" customWidth="1"/>
    <col min="271" max="512" width="11.6640625" style="168"/>
    <col min="513" max="513" width="14.83203125" style="168" customWidth="1"/>
    <col min="514" max="514" width="115" style="168" customWidth="1"/>
    <col min="515" max="515" width="8.5" style="168" customWidth="1"/>
    <col min="516" max="516" width="10.5" style="168" customWidth="1"/>
    <col min="517" max="519" width="19.1640625" style="168" customWidth="1"/>
    <col min="520" max="520" width="23.6640625" style="168" customWidth="1"/>
    <col min="521" max="521" width="21.1640625" style="168" customWidth="1"/>
    <col min="522" max="522" width="10.33203125" style="168" customWidth="1"/>
    <col min="523" max="523" width="14.83203125" style="168" customWidth="1"/>
    <col min="524" max="524" width="14.6640625" style="168" customWidth="1"/>
    <col min="525" max="525" width="11.6640625" style="168"/>
    <col min="526" max="526" width="15.5" style="168" customWidth="1"/>
    <col min="527" max="768" width="11.6640625" style="168"/>
    <col min="769" max="769" width="14.83203125" style="168" customWidth="1"/>
    <col min="770" max="770" width="115" style="168" customWidth="1"/>
    <col min="771" max="771" width="8.5" style="168" customWidth="1"/>
    <col min="772" max="772" width="10.5" style="168" customWidth="1"/>
    <col min="773" max="775" width="19.1640625" style="168" customWidth="1"/>
    <col min="776" max="776" width="23.6640625" style="168" customWidth="1"/>
    <col min="777" max="777" width="21.1640625" style="168" customWidth="1"/>
    <col min="778" max="778" width="10.33203125" style="168" customWidth="1"/>
    <col min="779" max="779" width="14.83203125" style="168" customWidth="1"/>
    <col min="780" max="780" width="14.6640625" style="168" customWidth="1"/>
    <col min="781" max="781" width="11.6640625" style="168"/>
    <col min="782" max="782" width="15.5" style="168" customWidth="1"/>
    <col min="783" max="1024" width="11.6640625" style="168"/>
    <col min="1025" max="1025" width="14.83203125" style="168" customWidth="1"/>
    <col min="1026" max="1026" width="115" style="168" customWidth="1"/>
    <col min="1027" max="1027" width="8.5" style="168" customWidth="1"/>
    <col min="1028" max="1028" width="10.5" style="168" customWidth="1"/>
    <col min="1029" max="1031" width="19.1640625" style="168" customWidth="1"/>
    <col min="1032" max="1032" width="23.6640625" style="168" customWidth="1"/>
    <col min="1033" max="1033" width="21.1640625" style="168" customWidth="1"/>
    <col min="1034" max="1034" width="10.33203125" style="168" customWidth="1"/>
    <col min="1035" max="1035" width="14.83203125" style="168" customWidth="1"/>
    <col min="1036" max="1036" width="14.6640625" style="168" customWidth="1"/>
    <col min="1037" max="1037" width="11.6640625" style="168"/>
    <col min="1038" max="1038" width="15.5" style="168" customWidth="1"/>
    <col min="1039" max="1280" width="11.6640625" style="168"/>
    <col min="1281" max="1281" width="14.83203125" style="168" customWidth="1"/>
    <col min="1282" max="1282" width="115" style="168" customWidth="1"/>
    <col min="1283" max="1283" width="8.5" style="168" customWidth="1"/>
    <col min="1284" max="1284" width="10.5" style="168" customWidth="1"/>
    <col min="1285" max="1287" width="19.1640625" style="168" customWidth="1"/>
    <col min="1288" max="1288" width="23.6640625" style="168" customWidth="1"/>
    <col min="1289" max="1289" width="21.1640625" style="168" customWidth="1"/>
    <col min="1290" max="1290" width="10.33203125" style="168" customWidth="1"/>
    <col min="1291" max="1291" width="14.83203125" style="168" customWidth="1"/>
    <col min="1292" max="1292" width="14.6640625" style="168" customWidth="1"/>
    <col min="1293" max="1293" width="11.6640625" style="168"/>
    <col min="1294" max="1294" width="15.5" style="168" customWidth="1"/>
    <col min="1295" max="1536" width="11.6640625" style="168"/>
    <col min="1537" max="1537" width="14.83203125" style="168" customWidth="1"/>
    <col min="1538" max="1538" width="115" style="168" customWidth="1"/>
    <col min="1539" max="1539" width="8.5" style="168" customWidth="1"/>
    <col min="1540" max="1540" width="10.5" style="168" customWidth="1"/>
    <col min="1541" max="1543" width="19.1640625" style="168" customWidth="1"/>
    <col min="1544" max="1544" width="23.6640625" style="168" customWidth="1"/>
    <col min="1545" max="1545" width="21.1640625" style="168" customWidth="1"/>
    <col min="1546" max="1546" width="10.33203125" style="168" customWidth="1"/>
    <col min="1547" max="1547" width="14.83203125" style="168" customWidth="1"/>
    <col min="1548" max="1548" width="14.6640625" style="168" customWidth="1"/>
    <col min="1549" max="1549" width="11.6640625" style="168"/>
    <col min="1550" max="1550" width="15.5" style="168" customWidth="1"/>
    <col min="1551" max="1792" width="11.6640625" style="168"/>
    <col min="1793" max="1793" width="14.83203125" style="168" customWidth="1"/>
    <col min="1794" max="1794" width="115" style="168" customWidth="1"/>
    <col min="1795" max="1795" width="8.5" style="168" customWidth="1"/>
    <col min="1796" max="1796" width="10.5" style="168" customWidth="1"/>
    <col min="1797" max="1799" width="19.1640625" style="168" customWidth="1"/>
    <col min="1800" max="1800" width="23.6640625" style="168" customWidth="1"/>
    <col min="1801" max="1801" width="21.1640625" style="168" customWidth="1"/>
    <col min="1802" max="1802" width="10.33203125" style="168" customWidth="1"/>
    <col min="1803" max="1803" width="14.83203125" style="168" customWidth="1"/>
    <col min="1804" max="1804" width="14.6640625" style="168" customWidth="1"/>
    <col min="1805" max="1805" width="11.6640625" style="168"/>
    <col min="1806" max="1806" width="15.5" style="168" customWidth="1"/>
    <col min="1807" max="2048" width="11.6640625" style="168"/>
    <col min="2049" max="2049" width="14.83203125" style="168" customWidth="1"/>
    <col min="2050" max="2050" width="115" style="168" customWidth="1"/>
    <col min="2051" max="2051" width="8.5" style="168" customWidth="1"/>
    <col min="2052" max="2052" width="10.5" style="168" customWidth="1"/>
    <col min="2053" max="2055" width="19.1640625" style="168" customWidth="1"/>
    <col min="2056" max="2056" width="23.6640625" style="168" customWidth="1"/>
    <col min="2057" max="2057" width="21.1640625" style="168" customWidth="1"/>
    <col min="2058" max="2058" width="10.33203125" style="168" customWidth="1"/>
    <col min="2059" max="2059" width="14.83203125" style="168" customWidth="1"/>
    <col min="2060" max="2060" width="14.6640625" style="168" customWidth="1"/>
    <col min="2061" max="2061" width="11.6640625" style="168"/>
    <col min="2062" max="2062" width="15.5" style="168" customWidth="1"/>
    <col min="2063" max="2304" width="11.6640625" style="168"/>
    <col min="2305" max="2305" width="14.83203125" style="168" customWidth="1"/>
    <col min="2306" max="2306" width="115" style="168" customWidth="1"/>
    <col min="2307" max="2307" width="8.5" style="168" customWidth="1"/>
    <col min="2308" max="2308" width="10.5" style="168" customWidth="1"/>
    <col min="2309" max="2311" width="19.1640625" style="168" customWidth="1"/>
    <col min="2312" max="2312" width="23.6640625" style="168" customWidth="1"/>
    <col min="2313" max="2313" width="21.1640625" style="168" customWidth="1"/>
    <col min="2314" max="2314" width="10.33203125" style="168" customWidth="1"/>
    <col min="2315" max="2315" width="14.83203125" style="168" customWidth="1"/>
    <col min="2316" max="2316" width="14.6640625" style="168" customWidth="1"/>
    <col min="2317" max="2317" width="11.6640625" style="168"/>
    <col min="2318" max="2318" width="15.5" style="168" customWidth="1"/>
    <col min="2319" max="2560" width="11.6640625" style="168"/>
    <col min="2561" max="2561" width="14.83203125" style="168" customWidth="1"/>
    <col min="2562" max="2562" width="115" style="168" customWidth="1"/>
    <col min="2563" max="2563" width="8.5" style="168" customWidth="1"/>
    <col min="2564" max="2564" width="10.5" style="168" customWidth="1"/>
    <col min="2565" max="2567" width="19.1640625" style="168" customWidth="1"/>
    <col min="2568" max="2568" width="23.6640625" style="168" customWidth="1"/>
    <col min="2569" max="2569" width="21.1640625" style="168" customWidth="1"/>
    <col min="2570" max="2570" width="10.33203125" style="168" customWidth="1"/>
    <col min="2571" max="2571" width="14.83203125" style="168" customWidth="1"/>
    <col min="2572" max="2572" width="14.6640625" style="168" customWidth="1"/>
    <col min="2573" max="2573" width="11.6640625" style="168"/>
    <col min="2574" max="2574" width="15.5" style="168" customWidth="1"/>
    <col min="2575" max="2816" width="11.6640625" style="168"/>
    <col min="2817" max="2817" width="14.83203125" style="168" customWidth="1"/>
    <col min="2818" max="2818" width="115" style="168" customWidth="1"/>
    <col min="2819" max="2819" width="8.5" style="168" customWidth="1"/>
    <col min="2820" max="2820" width="10.5" style="168" customWidth="1"/>
    <col min="2821" max="2823" width="19.1640625" style="168" customWidth="1"/>
    <col min="2824" max="2824" width="23.6640625" style="168" customWidth="1"/>
    <col min="2825" max="2825" width="21.1640625" style="168" customWidth="1"/>
    <col min="2826" max="2826" width="10.33203125" style="168" customWidth="1"/>
    <col min="2827" max="2827" width="14.83203125" style="168" customWidth="1"/>
    <col min="2828" max="2828" width="14.6640625" style="168" customWidth="1"/>
    <col min="2829" max="2829" width="11.6640625" style="168"/>
    <col min="2830" max="2830" width="15.5" style="168" customWidth="1"/>
    <col min="2831" max="3072" width="11.6640625" style="168"/>
    <col min="3073" max="3073" width="14.83203125" style="168" customWidth="1"/>
    <col min="3074" max="3074" width="115" style="168" customWidth="1"/>
    <col min="3075" max="3075" width="8.5" style="168" customWidth="1"/>
    <col min="3076" max="3076" width="10.5" style="168" customWidth="1"/>
    <col min="3077" max="3079" width="19.1640625" style="168" customWidth="1"/>
    <col min="3080" max="3080" width="23.6640625" style="168" customWidth="1"/>
    <col min="3081" max="3081" width="21.1640625" style="168" customWidth="1"/>
    <col min="3082" max="3082" width="10.33203125" style="168" customWidth="1"/>
    <col min="3083" max="3083" width="14.83203125" style="168" customWidth="1"/>
    <col min="3084" max="3084" width="14.6640625" style="168" customWidth="1"/>
    <col min="3085" max="3085" width="11.6640625" style="168"/>
    <col min="3086" max="3086" width="15.5" style="168" customWidth="1"/>
    <col min="3087" max="3328" width="11.6640625" style="168"/>
    <col min="3329" max="3329" width="14.83203125" style="168" customWidth="1"/>
    <col min="3330" max="3330" width="115" style="168" customWidth="1"/>
    <col min="3331" max="3331" width="8.5" style="168" customWidth="1"/>
    <col min="3332" max="3332" width="10.5" style="168" customWidth="1"/>
    <col min="3333" max="3335" width="19.1640625" style="168" customWidth="1"/>
    <col min="3336" max="3336" width="23.6640625" style="168" customWidth="1"/>
    <col min="3337" max="3337" width="21.1640625" style="168" customWidth="1"/>
    <col min="3338" max="3338" width="10.33203125" style="168" customWidth="1"/>
    <col min="3339" max="3339" width="14.83203125" style="168" customWidth="1"/>
    <col min="3340" max="3340" width="14.6640625" style="168" customWidth="1"/>
    <col min="3341" max="3341" width="11.6640625" style="168"/>
    <col min="3342" max="3342" width="15.5" style="168" customWidth="1"/>
    <col min="3343" max="3584" width="11.6640625" style="168"/>
    <col min="3585" max="3585" width="14.83203125" style="168" customWidth="1"/>
    <col min="3586" max="3586" width="115" style="168" customWidth="1"/>
    <col min="3587" max="3587" width="8.5" style="168" customWidth="1"/>
    <col min="3588" max="3588" width="10.5" style="168" customWidth="1"/>
    <col min="3589" max="3591" width="19.1640625" style="168" customWidth="1"/>
    <col min="3592" max="3592" width="23.6640625" style="168" customWidth="1"/>
    <col min="3593" max="3593" width="21.1640625" style="168" customWidth="1"/>
    <col min="3594" max="3594" width="10.33203125" style="168" customWidth="1"/>
    <col min="3595" max="3595" width="14.83203125" style="168" customWidth="1"/>
    <col min="3596" max="3596" width="14.6640625" style="168" customWidth="1"/>
    <col min="3597" max="3597" width="11.6640625" style="168"/>
    <col min="3598" max="3598" width="15.5" style="168" customWidth="1"/>
    <col min="3599" max="3840" width="11.6640625" style="168"/>
    <col min="3841" max="3841" width="14.83203125" style="168" customWidth="1"/>
    <col min="3842" max="3842" width="115" style="168" customWidth="1"/>
    <col min="3843" max="3843" width="8.5" style="168" customWidth="1"/>
    <col min="3844" max="3844" width="10.5" style="168" customWidth="1"/>
    <col min="3845" max="3847" width="19.1640625" style="168" customWidth="1"/>
    <col min="3848" max="3848" width="23.6640625" style="168" customWidth="1"/>
    <col min="3849" max="3849" width="21.1640625" style="168" customWidth="1"/>
    <col min="3850" max="3850" width="10.33203125" style="168" customWidth="1"/>
    <col min="3851" max="3851" width="14.83203125" style="168" customWidth="1"/>
    <col min="3852" max="3852" width="14.6640625" style="168" customWidth="1"/>
    <col min="3853" max="3853" width="11.6640625" style="168"/>
    <col min="3854" max="3854" width="15.5" style="168" customWidth="1"/>
    <col min="3855" max="4096" width="11.6640625" style="168"/>
    <col min="4097" max="4097" width="14.83203125" style="168" customWidth="1"/>
    <col min="4098" max="4098" width="115" style="168" customWidth="1"/>
    <col min="4099" max="4099" width="8.5" style="168" customWidth="1"/>
    <col min="4100" max="4100" width="10.5" style="168" customWidth="1"/>
    <col min="4101" max="4103" width="19.1640625" style="168" customWidth="1"/>
    <col min="4104" max="4104" width="23.6640625" style="168" customWidth="1"/>
    <col min="4105" max="4105" width="21.1640625" style="168" customWidth="1"/>
    <col min="4106" max="4106" width="10.33203125" style="168" customWidth="1"/>
    <col min="4107" max="4107" width="14.83203125" style="168" customWidth="1"/>
    <col min="4108" max="4108" width="14.6640625" style="168" customWidth="1"/>
    <col min="4109" max="4109" width="11.6640625" style="168"/>
    <col min="4110" max="4110" width="15.5" style="168" customWidth="1"/>
    <col min="4111" max="4352" width="11.6640625" style="168"/>
    <col min="4353" max="4353" width="14.83203125" style="168" customWidth="1"/>
    <col min="4354" max="4354" width="115" style="168" customWidth="1"/>
    <col min="4355" max="4355" width="8.5" style="168" customWidth="1"/>
    <col min="4356" max="4356" width="10.5" style="168" customWidth="1"/>
    <col min="4357" max="4359" width="19.1640625" style="168" customWidth="1"/>
    <col min="4360" max="4360" width="23.6640625" style="168" customWidth="1"/>
    <col min="4361" max="4361" width="21.1640625" style="168" customWidth="1"/>
    <col min="4362" max="4362" width="10.33203125" style="168" customWidth="1"/>
    <col min="4363" max="4363" width="14.83203125" style="168" customWidth="1"/>
    <col min="4364" max="4364" width="14.6640625" style="168" customWidth="1"/>
    <col min="4365" max="4365" width="11.6640625" style="168"/>
    <col min="4366" max="4366" width="15.5" style="168" customWidth="1"/>
    <col min="4367" max="4608" width="11.6640625" style="168"/>
    <col min="4609" max="4609" width="14.83203125" style="168" customWidth="1"/>
    <col min="4610" max="4610" width="115" style="168" customWidth="1"/>
    <col min="4611" max="4611" width="8.5" style="168" customWidth="1"/>
    <col min="4612" max="4612" width="10.5" style="168" customWidth="1"/>
    <col min="4613" max="4615" width="19.1640625" style="168" customWidth="1"/>
    <col min="4616" max="4616" width="23.6640625" style="168" customWidth="1"/>
    <col min="4617" max="4617" width="21.1640625" style="168" customWidth="1"/>
    <col min="4618" max="4618" width="10.33203125" style="168" customWidth="1"/>
    <col min="4619" max="4619" width="14.83203125" style="168" customWidth="1"/>
    <col min="4620" max="4620" width="14.6640625" style="168" customWidth="1"/>
    <col min="4621" max="4621" width="11.6640625" style="168"/>
    <col min="4622" max="4622" width="15.5" style="168" customWidth="1"/>
    <col min="4623" max="4864" width="11.6640625" style="168"/>
    <col min="4865" max="4865" width="14.83203125" style="168" customWidth="1"/>
    <col min="4866" max="4866" width="115" style="168" customWidth="1"/>
    <col min="4867" max="4867" width="8.5" style="168" customWidth="1"/>
    <col min="4868" max="4868" width="10.5" style="168" customWidth="1"/>
    <col min="4869" max="4871" width="19.1640625" style="168" customWidth="1"/>
    <col min="4872" max="4872" width="23.6640625" style="168" customWidth="1"/>
    <col min="4873" max="4873" width="21.1640625" style="168" customWidth="1"/>
    <col min="4874" max="4874" width="10.33203125" style="168" customWidth="1"/>
    <col min="4875" max="4875" width="14.83203125" style="168" customWidth="1"/>
    <col min="4876" max="4876" width="14.6640625" style="168" customWidth="1"/>
    <col min="4877" max="4877" width="11.6640625" style="168"/>
    <col min="4878" max="4878" width="15.5" style="168" customWidth="1"/>
    <col min="4879" max="5120" width="11.6640625" style="168"/>
    <col min="5121" max="5121" width="14.83203125" style="168" customWidth="1"/>
    <col min="5122" max="5122" width="115" style="168" customWidth="1"/>
    <col min="5123" max="5123" width="8.5" style="168" customWidth="1"/>
    <col min="5124" max="5124" width="10.5" style="168" customWidth="1"/>
    <col min="5125" max="5127" width="19.1640625" style="168" customWidth="1"/>
    <col min="5128" max="5128" width="23.6640625" style="168" customWidth="1"/>
    <col min="5129" max="5129" width="21.1640625" style="168" customWidth="1"/>
    <col min="5130" max="5130" width="10.33203125" style="168" customWidth="1"/>
    <col min="5131" max="5131" width="14.83203125" style="168" customWidth="1"/>
    <col min="5132" max="5132" width="14.6640625" style="168" customWidth="1"/>
    <col min="5133" max="5133" width="11.6640625" style="168"/>
    <col min="5134" max="5134" width="15.5" style="168" customWidth="1"/>
    <col min="5135" max="5376" width="11.6640625" style="168"/>
    <col min="5377" max="5377" width="14.83203125" style="168" customWidth="1"/>
    <col min="5378" max="5378" width="115" style="168" customWidth="1"/>
    <col min="5379" max="5379" width="8.5" style="168" customWidth="1"/>
    <col min="5380" max="5380" width="10.5" style="168" customWidth="1"/>
    <col min="5381" max="5383" width="19.1640625" style="168" customWidth="1"/>
    <col min="5384" max="5384" width="23.6640625" style="168" customWidth="1"/>
    <col min="5385" max="5385" width="21.1640625" style="168" customWidth="1"/>
    <col min="5386" max="5386" width="10.33203125" style="168" customWidth="1"/>
    <col min="5387" max="5387" width="14.83203125" style="168" customWidth="1"/>
    <col min="5388" max="5388" width="14.6640625" style="168" customWidth="1"/>
    <col min="5389" max="5389" width="11.6640625" style="168"/>
    <col min="5390" max="5390" width="15.5" style="168" customWidth="1"/>
    <col min="5391" max="5632" width="11.6640625" style="168"/>
    <col min="5633" max="5633" width="14.83203125" style="168" customWidth="1"/>
    <col min="5634" max="5634" width="115" style="168" customWidth="1"/>
    <col min="5635" max="5635" width="8.5" style="168" customWidth="1"/>
    <col min="5636" max="5636" width="10.5" style="168" customWidth="1"/>
    <col min="5637" max="5639" width="19.1640625" style="168" customWidth="1"/>
    <col min="5640" max="5640" width="23.6640625" style="168" customWidth="1"/>
    <col min="5641" max="5641" width="21.1640625" style="168" customWidth="1"/>
    <col min="5642" max="5642" width="10.33203125" style="168" customWidth="1"/>
    <col min="5643" max="5643" width="14.83203125" style="168" customWidth="1"/>
    <col min="5644" max="5644" width="14.6640625" style="168" customWidth="1"/>
    <col min="5645" max="5645" width="11.6640625" style="168"/>
    <col min="5646" max="5646" width="15.5" style="168" customWidth="1"/>
    <col min="5647" max="5888" width="11.6640625" style="168"/>
    <col min="5889" max="5889" width="14.83203125" style="168" customWidth="1"/>
    <col min="5890" max="5890" width="115" style="168" customWidth="1"/>
    <col min="5891" max="5891" width="8.5" style="168" customWidth="1"/>
    <col min="5892" max="5892" width="10.5" style="168" customWidth="1"/>
    <col min="5893" max="5895" width="19.1640625" style="168" customWidth="1"/>
    <col min="5896" max="5896" width="23.6640625" style="168" customWidth="1"/>
    <col min="5897" max="5897" width="21.1640625" style="168" customWidth="1"/>
    <col min="5898" max="5898" width="10.33203125" style="168" customWidth="1"/>
    <col min="5899" max="5899" width="14.83203125" style="168" customWidth="1"/>
    <col min="5900" max="5900" width="14.6640625" style="168" customWidth="1"/>
    <col min="5901" max="5901" width="11.6640625" style="168"/>
    <col min="5902" max="5902" width="15.5" style="168" customWidth="1"/>
    <col min="5903" max="6144" width="11.6640625" style="168"/>
    <col min="6145" max="6145" width="14.83203125" style="168" customWidth="1"/>
    <col min="6146" max="6146" width="115" style="168" customWidth="1"/>
    <col min="6147" max="6147" width="8.5" style="168" customWidth="1"/>
    <col min="6148" max="6148" width="10.5" style="168" customWidth="1"/>
    <col min="6149" max="6151" width="19.1640625" style="168" customWidth="1"/>
    <col min="6152" max="6152" width="23.6640625" style="168" customWidth="1"/>
    <col min="6153" max="6153" width="21.1640625" style="168" customWidth="1"/>
    <col min="6154" max="6154" width="10.33203125" style="168" customWidth="1"/>
    <col min="6155" max="6155" width="14.83203125" style="168" customWidth="1"/>
    <col min="6156" max="6156" width="14.6640625" style="168" customWidth="1"/>
    <col min="6157" max="6157" width="11.6640625" style="168"/>
    <col min="6158" max="6158" width="15.5" style="168" customWidth="1"/>
    <col min="6159" max="6400" width="11.6640625" style="168"/>
    <col min="6401" max="6401" width="14.83203125" style="168" customWidth="1"/>
    <col min="6402" max="6402" width="115" style="168" customWidth="1"/>
    <col min="6403" max="6403" width="8.5" style="168" customWidth="1"/>
    <col min="6404" max="6404" width="10.5" style="168" customWidth="1"/>
    <col min="6405" max="6407" width="19.1640625" style="168" customWidth="1"/>
    <col min="6408" max="6408" width="23.6640625" style="168" customWidth="1"/>
    <col min="6409" max="6409" width="21.1640625" style="168" customWidth="1"/>
    <col min="6410" max="6410" width="10.33203125" style="168" customWidth="1"/>
    <col min="6411" max="6411" width="14.83203125" style="168" customWidth="1"/>
    <col min="6412" max="6412" width="14.6640625" style="168" customWidth="1"/>
    <col min="6413" max="6413" width="11.6640625" style="168"/>
    <col min="6414" max="6414" width="15.5" style="168" customWidth="1"/>
    <col min="6415" max="6656" width="11.6640625" style="168"/>
    <col min="6657" max="6657" width="14.83203125" style="168" customWidth="1"/>
    <col min="6658" max="6658" width="115" style="168" customWidth="1"/>
    <col min="6659" max="6659" width="8.5" style="168" customWidth="1"/>
    <col min="6660" max="6660" width="10.5" style="168" customWidth="1"/>
    <col min="6661" max="6663" width="19.1640625" style="168" customWidth="1"/>
    <col min="6664" max="6664" width="23.6640625" style="168" customWidth="1"/>
    <col min="6665" max="6665" width="21.1640625" style="168" customWidth="1"/>
    <col min="6666" max="6666" width="10.33203125" style="168" customWidth="1"/>
    <col min="6667" max="6667" width="14.83203125" style="168" customWidth="1"/>
    <col min="6668" max="6668" width="14.6640625" style="168" customWidth="1"/>
    <col min="6669" max="6669" width="11.6640625" style="168"/>
    <col min="6670" max="6670" width="15.5" style="168" customWidth="1"/>
    <col min="6671" max="6912" width="11.6640625" style="168"/>
    <col min="6913" max="6913" width="14.83203125" style="168" customWidth="1"/>
    <col min="6914" max="6914" width="115" style="168" customWidth="1"/>
    <col min="6915" max="6915" width="8.5" style="168" customWidth="1"/>
    <col min="6916" max="6916" width="10.5" style="168" customWidth="1"/>
    <col min="6917" max="6919" width="19.1640625" style="168" customWidth="1"/>
    <col min="6920" max="6920" width="23.6640625" style="168" customWidth="1"/>
    <col min="6921" max="6921" width="21.1640625" style="168" customWidth="1"/>
    <col min="6922" max="6922" width="10.33203125" style="168" customWidth="1"/>
    <col min="6923" max="6923" width="14.83203125" style="168" customWidth="1"/>
    <col min="6924" max="6924" width="14.6640625" style="168" customWidth="1"/>
    <col min="6925" max="6925" width="11.6640625" style="168"/>
    <col min="6926" max="6926" width="15.5" style="168" customWidth="1"/>
    <col min="6927" max="7168" width="11.6640625" style="168"/>
    <col min="7169" max="7169" width="14.83203125" style="168" customWidth="1"/>
    <col min="7170" max="7170" width="115" style="168" customWidth="1"/>
    <col min="7171" max="7171" width="8.5" style="168" customWidth="1"/>
    <col min="7172" max="7172" width="10.5" style="168" customWidth="1"/>
    <col min="7173" max="7175" width="19.1640625" style="168" customWidth="1"/>
    <col min="7176" max="7176" width="23.6640625" style="168" customWidth="1"/>
    <col min="7177" max="7177" width="21.1640625" style="168" customWidth="1"/>
    <col min="7178" max="7178" width="10.33203125" style="168" customWidth="1"/>
    <col min="7179" max="7179" width="14.83203125" style="168" customWidth="1"/>
    <col min="7180" max="7180" width="14.6640625" style="168" customWidth="1"/>
    <col min="7181" max="7181" width="11.6640625" style="168"/>
    <col min="7182" max="7182" width="15.5" style="168" customWidth="1"/>
    <col min="7183" max="7424" width="11.6640625" style="168"/>
    <col min="7425" max="7425" width="14.83203125" style="168" customWidth="1"/>
    <col min="7426" max="7426" width="115" style="168" customWidth="1"/>
    <col min="7427" max="7427" width="8.5" style="168" customWidth="1"/>
    <col min="7428" max="7428" width="10.5" style="168" customWidth="1"/>
    <col min="7429" max="7431" width="19.1640625" style="168" customWidth="1"/>
    <col min="7432" max="7432" width="23.6640625" style="168" customWidth="1"/>
    <col min="7433" max="7433" width="21.1640625" style="168" customWidth="1"/>
    <col min="7434" max="7434" width="10.33203125" style="168" customWidth="1"/>
    <col min="7435" max="7435" width="14.83203125" style="168" customWidth="1"/>
    <col min="7436" max="7436" width="14.6640625" style="168" customWidth="1"/>
    <col min="7437" max="7437" width="11.6640625" style="168"/>
    <col min="7438" max="7438" width="15.5" style="168" customWidth="1"/>
    <col min="7439" max="7680" width="11.6640625" style="168"/>
    <col min="7681" max="7681" width="14.83203125" style="168" customWidth="1"/>
    <col min="7682" max="7682" width="115" style="168" customWidth="1"/>
    <col min="7683" max="7683" width="8.5" style="168" customWidth="1"/>
    <col min="7684" max="7684" width="10.5" style="168" customWidth="1"/>
    <col min="7685" max="7687" width="19.1640625" style="168" customWidth="1"/>
    <col min="7688" max="7688" width="23.6640625" style="168" customWidth="1"/>
    <col min="7689" max="7689" width="21.1640625" style="168" customWidth="1"/>
    <col min="7690" max="7690" width="10.33203125" style="168" customWidth="1"/>
    <col min="7691" max="7691" width="14.83203125" style="168" customWidth="1"/>
    <col min="7692" max="7692" width="14.6640625" style="168" customWidth="1"/>
    <col min="7693" max="7693" width="11.6640625" style="168"/>
    <col min="7694" max="7694" width="15.5" style="168" customWidth="1"/>
    <col min="7695" max="7936" width="11.6640625" style="168"/>
    <col min="7937" max="7937" width="14.83203125" style="168" customWidth="1"/>
    <col min="7938" max="7938" width="115" style="168" customWidth="1"/>
    <col min="7939" max="7939" width="8.5" style="168" customWidth="1"/>
    <col min="7940" max="7940" width="10.5" style="168" customWidth="1"/>
    <col min="7941" max="7943" width="19.1640625" style="168" customWidth="1"/>
    <col min="7944" max="7944" width="23.6640625" style="168" customWidth="1"/>
    <col min="7945" max="7945" width="21.1640625" style="168" customWidth="1"/>
    <col min="7946" max="7946" width="10.33203125" style="168" customWidth="1"/>
    <col min="7947" max="7947" width="14.83203125" style="168" customWidth="1"/>
    <col min="7948" max="7948" width="14.6640625" style="168" customWidth="1"/>
    <col min="7949" max="7949" width="11.6640625" style="168"/>
    <col min="7950" max="7950" width="15.5" style="168" customWidth="1"/>
    <col min="7951" max="8192" width="11.6640625" style="168"/>
    <col min="8193" max="8193" width="14.83203125" style="168" customWidth="1"/>
    <col min="8194" max="8194" width="115" style="168" customWidth="1"/>
    <col min="8195" max="8195" width="8.5" style="168" customWidth="1"/>
    <col min="8196" max="8196" width="10.5" style="168" customWidth="1"/>
    <col min="8197" max="8199" width="19.1640625" style="168" customWidth="1"/>
    <col min="8200" max="8200" width="23.6640625" style="168" customWidth="1"/>
    <col min="8201" max="8201" width="21.1640625" style="168" customWidth="1"/>
    <col min="8202" max="8202" width="10.33203125" style="168" customWidth="1"/>
    <col min="8203" max="8203" width="14.83203125" style="168" customWidth="1"/>
    <col min="8204" max="8204" width="14.6640625" style="168" customWidth="1"/>
    <col min="8205" max="8205" width="11.6640625" style="168"/>
    <col min="8206" max="8206" width="15.5" style="168" customWidth="1"/>
    <col min="8207" max="8448" width="11.6640625" style="168"/>
    <col min="8449" max="8449" width="14.83203125" style="168" customWidth="1"/>
    <col min="8450" max="8450" width="115" style="168" customWidth="1"/>
    <col min="8451" max="8451" width="8.5" style="168" customWidth="1"/>
    <col min="8452" max="8452" width="10.5" style="168" customWidth="1"/>
    <col min="8453" max="8455" width="19.1640625" style="168" customWidth="1"/>
    <col min="8456" max="8456" width="23.6640625" style="168" customWidth="1"/>
    <col min="8457" max="8457" width="21.1640625" style="168" customWidth="1"/>
    <col min="8458" max="8458" width="10.33203125" style="168" customWidth="1"/>
    <col min="8459" max="8459" width="14.83203125" style="168" customWidth="1"/>
    <col min="8460" max="8460" width="14.6640625" style="168" customWidth="1"/>
    <col min="8461" max="8461" width="11.6640625" style="168"/>
    <col min="8462" max="8462" width="15.5" style="168" customWidth="1"/>
    <col min="8463" max="8704" width="11.6640625" style="168"/>
    <col min="8705" max="8705" width="14.83203125" style="168" customWidth="1"/>
    <col min="8706" max="8706" width="115" style="168" customWidth="1"/>
    <col min="8707" max="8707" width="8.5" style="168" customWidth="1"/>
    <col min="8708" max="8708" width="10.5" style="168" customWidth="1"/>
    <col min="8709" max="8711" width="19.1640625" style="168" customWidth="1"/>
    <col min="8712" max="8712" width="23.6640625" style="168" customWidth="1"/>
    <col min="8713" max="8713" width="21.1640625" style="168" customWidth="1"/>
    <col min="8714" max="8714" width="10.33203125" style="168" customWidth="1"/>
    <col min="8715" max="8715" width="14.83203125" style="168" customWidth="1"/>
    <col min="8716" max="8716" width="14.6640625" style="168" customWidth="1"/>
    <col min="8717" max="8717" width="11.6640625" style="168"/>
    <col min="8718" max="8718" width="15.5" style="168" customWidth="1"/>
    <col min="8719" max="8960" width="11.6640625" style="168"/>
    <col min="8961" max="8961" width="14.83203125" style="168" customWidth="1"/>
    <col min="8962" max="8962" width="115" style="168" customWidth="1"/>
    <col min="8963" max="8963" width="8.5" style="168" customWidth="1"/>
    <col min="8964" max="8964" width="10.5" style="168" customWidth="1"/>
    <col min="8965" max="8967" width="19.1640625" style="168" customWidth="1"/>
    <col min="8968" max="8968" width="23.6640625" style="168" customWidth="1"/>
    <col min="8969" max="8969" width="21.1640625" style="168" customWidth="1"/>
    <col min="8970" max="8970" width="10.33203125" style="168" customWidth="1"/>
    <col min="8971" max="8971" width="14.83203125" style="168" customWidth="1"/>
    <col min="8972" max="8972" width="14.6640625" style="168" customWidth="1"/>
    <col min="8973" max="8973" width="11.6640625" style="168"/>
    <col min="8974" max="8974" width="15.5" style="168" customWidth="1"/>
    <col min="8975" max="9216" width="11.6640625" style="168"/>
    <col min="9217" max="9217" width="14.83203125" style="168" customWidth="1"/>
    <col min="9218" max="9218" width="115" style="168" customWidth="1"/>
    <col min="9219" max="9219" width="8.5" style="168" customWidth="1"/>
    <col min="9220" max="9220" width="10.5" style="168" customWidth="1"/>
    <col min="9221" max="9223" width="19.1640625" style="168" customWidth="1"/>
    <col min="9224" max="9224" width="23.6640625" style="168" customWidth="1"/>
    <col min="9225" max="9225" width="21.1640625" style="168" customWidth="1"/>
    <col min="9226" max="9226" width="10.33203125" style="168" customWidth="1"/>
    <col min="9227" max="9227" width="14.83203125" style="168" customWidth="1"/>
    <col min="9228" max="9228" width="14.6640625" style="168" customWidth="1"/>
    <col min="9229" max="9229" width="11.6640625" style="168"/>
    <col min="9230" max="9230" width="15.5" style="168" customWidth="1"/>
    <col min="9231" max="9472" width="11.6640625" style="168"/>
    <col min="9473" max="9473" width="14.83203125" style="168" customWidth="1"/>
    <col min="9474" max="9474" width="115" style="168" customWidth="1"/>
    <col min="9475" max="9475" width="8.5" style="168" customWidth="1"/>
    <col min="9476" max="9476" width="10.5" style="168" customWidth="1"/>
    <col min="9477" max="9479" width="19.1640625" style="168" customWidth="1"/>
    <col min="9480" max="9480" width="23.6640625" style="168" customWidth="1"/>
    <col min="9481" max="9481" width="21.1640625" style="168" customWidth="1"/>
    <col min="9482" max="9482" width="10.33203125" style="168" customWidth="1"/>
    <col min="9483" max="9483" width="14.83203125" style="168" customWidth="1"/>
    <col min="9484" max="9484" width="14.6640625" style="168" customWidth="1"/>
    <col min="9485" max="9485" width="11.6640625" style="168"/>
    <col min="9486" max="9486" width="15.5" style="168" customWidth="1"/>
    <col min="9487" max="9728" width="11.6640625" style="168"/>
    <col min="9729" max="9729" width="14.83203125" style="168" customWidth="1"/>
    <col min="9730" max="9730" width="115" style="168" customWidth="1"/>
    <col min="9731" max="9731" width="8.5" style="168" customWidth="1"/>
    <col min="9732" max="9732" width="10.5" style="168" customWidth="1"/>
    <col min="9733" max="9735" width="19.1640625" style="168" customWidth="1"/>
    <col min="9736" max="9736" width="23.6640625" style="168" customWidth="1"/>
    <col min="9737" max="9737" width="21.1640625" style="168" customWidth="1"/>
    <col min="9738" max="9738" width="10.33203125" style="168" customWidth="1"/>
    <col min="9739" max="9739" width="14.83203125" style="168" customWidth="1"/>
    <col min="9740" max="9740" width="14.6640625" style="168" customWidth="1"/>
    <col min="9741" max="9741" width="11.6640625" style="168"/>
    <col min="9742" max="9742" width="15.5" style="168" customWidth="1"/>
    <col min="9743" max="9984" width="11.6640625" style="168"/>
    <col min="9985" max="9985" width="14.83203125" style="168" customWidth="1"/>
    <col min="9986" max="9986" width="115" style="168" customWidth="1"/>
    <col min="9987" max="9987" width="8.5" style="168" customWidth="1"/>
    <col min="9988" max="9988" width="10.5" style="168" customWidth="1"/>
    <col min="9989" max="9991" width="19.1640625" style="168" customWidth="1"/>
    <col min="9992" max="9992" width="23.6640625" style="168" customWidth="1"/>
    <col min="9993" max="9993" width="21.1640625" style="168" customWidth="1"/>
    <col min="9994" max="9994" width="10.33203125" style="168" customWidth="1"/>
    <col min="9995" max="9995" width="14.83203125" style="168" customWidth="1"/>
    <col min="9996" max="9996" width="14.6640625" style="168" customWidth="1"/>
    <col min="9997" max="9997" width="11.6640625" style="168"/>
    <col min="9998" max="9998" width="15.5" style="168" customWidth="1"/>
    <col min="9999" max="10240" width="11.6640625" style="168"/>
    <col min="10241" max="10241" width="14.83203125" style="168" customWidth="1"/>
    <col min="10242" max="10242" width="115" style="168" customWidth="1"/>
    <col min="10243" max="10243" width="8.5" style="168" customWidth="1"/>
    <col min="10244" max="10244" width="10.5" style="168" customWidth="1"/>
    <col min="10245" max="10247" width="19.1640625" style="168" customWidth="1"/>
    <col min="10248" max="10248" width="23.6640625" style="168" customWidth="1"/>
    <col min="10249" max="10249" width="21.1640625" style="168" customWidth="1"/>
    <col min="10250" max="10250" width="10.33203125" style="168" customWidth="1"/>
    <col min="10251" max="10251" width="14.83203125" style="168" customWidth="1"/>
    <col min="10252" max="10252" width="14.6640625" style="168" customWidth="1"/>
    <col min="10253" max="10253" width="11.6640625" style="168"/>
    <col min="10254" max="10254" width="15.5" style="168" customWidth="1"/>
    <col min="10255" max="10496" width="11.6640625" style="168"/>
    <col min="10497" max="10497" width="14.83203125" style="168" customWidth="1"/>
    <col min="10498" max="10498" width="115" style="168" customWidth="1"/>
    <col min="10499" max="10499" width="8.5" style="168" customWidth="1"/>
    <col min="10500" max="10500" width="10.5" style="168" customWidth="1"/>
    <col min="10501" max="10503" width="19.1640625" style="168" customWidth="1"/>
    <col min="10504" max="10504" width="23.6640625" style="168" customWidth="1"/>
    <col min="10505" max="10505" width="21.1640625" style="168" customWidth="1"/>
    <col min="10506" max="10506" width="10.33203125" style="168" customWidth="1"/>
    <col min="10507" max="10507" width="14.83203125" style="168" customWidth="1"/>
    <col min="10508" max="10508" width="14.6640625" style="168" customWidth="1"/>
    <col min="10509" max="10509" width="11.6640625" style="168"/>
    <col min="10510" max="10510" width="15.5" style="168" customWidth="1"/>
    <col min="10511" max="10752" width="11.6640625" style="168"/>
    <col min="10753" max="10753" width="14.83203125" style="168" customWidth="1"/>
    <col min="10754" max="10754" width="115" style="168" customWidth="1"/>
    <col min="10755" max="10755" width="8.5" style="168" customWidth="1"/>
    <col min="10756" max="10756" width="10.5" style="168" customWidth="1"/>
    <col min="10757" max="10759" width="19.1640625" style="168" customWidth="1"/>
    <col min="10760" max="10760" width="23.6640625" style="168" customWidth="1"/>
    <col min="10761" max="10761" width="21.1640625" style="168" customWidth="1"/>
    <col min="10762" max="10762" width="10.33203125" style="168" customWidth="1"/>
    <col min="10763" max="10763" width="14.83203125" style="168" customWidth="1"/>
    <col min="10764" max="10764" width="14.6640625" style="168" customWidth="1"/>
    <col min="10765" max="10765" width="11.6640625" style="168"/>
    <col min="10766" max="10766" width="15.5" style="168" customWidth="1"/>
    <col min="10767" max="11008" width="11.6640625" style="168"/>
    <col min="11009" max="11009" width="14.83203125" style="168" customWidth="1"/>
    <col min="11010" max="11010" width="115" style="168" customWidth="1"/>
    <col min="11011" max="11011" width="8.5" style="168" customWidth="1"/>
    <col min="11012" max="11012" width="10.5" style="168" customWidth="1"/>
    <col min="11013" max="11015" width="19.1640625" style="168" customWidth="1"/>
    <col min="11016" max="11016" width="23.6640625" style="168" customWidth="1"/>
    <col min="11017" max="11017" width="21.1640625" style="168" customWidth="1"/>
    <col min="11018" max="11018" width="10.33203125" style="168" customWidth="1"/>
    <col min="11019" max="11019" width="14.83203125" style="168" customWidth="1"/>
    <col min="11020" max="11020" width="14.6640625" style="168" customWidth="1"/>
    <col min="11021" max="11021" width="11.6640625" style="168"/>
    <col min="11022" max="11022" width="15.5" style="168" customWidth="1"/>
    <col min="11023" max="11264" width="11.6640625" style="168"/>
    <col min="11265" max="11265" width="14.83203125" style="168" customWidth="1"/>
    <col min="11266" max="11266" width="115" style="168" customWidth="1"/>
    <col min="11267" max="11267" width="8.5" style="168" customWidth="1"/>
    <col min="11268" max="11268" width="10.5" style="168" customWidth="1"/>
    <col min="11269" max="11271" width="19.1640625" style="168" customWidth="1"/>
    <col min="11272" max="11272" width="23.6640625" style="168" customWidth="1"/>
    <col min="11273" max="11273" width="21.1640625" style="168" customWidth="1"/>
    <col min="11274" max="11274" width="10.33203125" style="168" customWidth="1"/>
    <col min="11275" max="11275" width="14.83203125" style="168" customWidth="1"/>
    <col min="11276" max="11276" width="14.6640625" style="168" customWidth="1"/>
    <col min="11277" max="11277" width="11.6640625" style="168"/>
    <col min="11278" max="11278" width="15.5" style="168" customWidth="1"/>
    <col min="11279" max="11520" width="11.6640625" style="168"/>
    <col min="11521" max="11521" width="14.83203125" style="168" customWidth="1"/>
    <col min="11522" max="11522" width="115" style="168" customWidth="1"/>
    <col min="11523" max="11523" width="8.5" style="168" customWidth="1"/>
    <col min="11524" max="11524" width="10.5" style="168" customWidth="1"/>
    <col min="11525" max="11527" width="19.1640625" style="168" customWidth="1"/>
    <col min="11528" max="11528" width="23.6640625" style="168" customWidth="1"/>
    <col min="11529" max="11529" width="21.1640625" style="168" customWidth="1"/>
    <col min="11530" max="11530" width="10.33203125" style="168" customWidth="1"/>
    <col min="11531" max="11531" width="14.83203125" style="168" customWidth="1"/>
    <col min="11532" max="11532" width="14.6640625" style="168" customWidth="1"/>
    <col min="11533" max="11533" width="11.6640625" style="168"/>
    <col min="11534" max="11534" width="15.5" style="168" customWidth="1"/>
    <col min="11535" max="11776" width="11.6640625" style="168"/>
    <col min="11777" max="11777" width="14.83203125" style="168" customWidth="1"/>
    <col min="11778" max="11778" width="115" style="168" customWidth="1"/>
    <col min="11779" max="11779" width="8.5" style="168" customWidth="1"/>
    <col min="11780" max="11780" width="10.5" style="168" customWidth="1"/>
    <col min="11781" max="11783" width="19.1640625" style="168" customWidth="1"/>
    <col min="11784" max="11784" width="23.6640625" style="168" customWidth="1"/>
    <col min="11785" max="11785" width="21.1640625" style="168" customWidth="1"/>
    <col min="11786" max="11786" width="10.33203125" style="168" customWidth="1"/>
    <col min="11787" max="11787" width="14.83203125" style="168" customWidth="1"/>
    <col min="11788" max="11788" width="14.6640625" style="168" customWidth="1"/>
    <col min="11789" max="11789" width="11.6640625" style="168"/>
    <col min="11790" max="11790" width="15.5" style="168" customWidth="1"/>
    <col min="11791" max="12032" width="11.6640625" style="168"/>
    <col min="12033" max="12033" width="14.83203125" style="168" customWidth="1"/>
    <col min="12034" max="12034" width="115" style="168" customWidth="1"/>
    <col min="12035" max="12035" width="8.5" style="168" customWidth="1"/>
    <col min="12036" max="12036" width="10.5" style="168" customWidth="1"/>
    <col min="12037" max="12039" width="19.1640625" style="168" customWidth="1"/>
    <col min="12040" max="12040" width="23.6640625" style="168" customWidth="1"/>
    <col min="12041" max="12041" width="21.1640625" style="168" customWidth="1"/>
    <col min="12042" max="12042" width="10.33203125" style="168" customWidth="1"/>
    <col min="12043" max="12043" width="14.83203125" style="168" customWidth="1"/>
    <col min="12044" max="12044" width="14.6640625" style="168" customWidth="1"/>
    <col min="12045" max="12045" width="11.6640625" style="168"/>
    <col min="12046" max="12046" width="15.5" style="168" customWidth="1"/>
    <col min="12047" max="12288" width="11.6640625" style="168"/>
    <col min="12289" max="12289" width="14.83203125" style="168" customWidth="1"/>
    <col min="12290" max="12290" width="115" style="168" customWidth="1"/>
    <col min="12291" max="12291" width="8.5" style="168" customWidth="1"/>
    <col min="12292" max="12292" width="10.5" style="168" customWidth="1"/>
    <col min="12293" max="12295" width="19.1640625" style="168" customWidth="1"/>
    <col min="12296" max="12296" width="23.6640625" style="168" customWidth="1"/>
    <col min="12297" max="12297" width="21.1640625" style="168" customWidth="1"/>
    <col min="12298" max="12298" width="10.33203125" style="168" customWidth="1"/>
    <col min="12299" max="12299" width="14.83203125" style="168" customWidth="1"/>
    <col min="12300" max="12300" width="14.6640625" style="168" customWidth="1"/>
    <col min="12301" max="12301" width="11.6640625" style="168"/>
    <col min="12302" max="12302" width="15.5" style="168" customWidth="1"/>
    <col min="12303" max="12544" width="11.6640625" style="168"/>
    <col min="12545" max="12545" width="14.83203125" style="168" customWidth="1"/>
    <col min="12546" max="12546" width="115" style="168" customWidth="1"/>
    <col min="12547" max="12547" width="8.5" style="168" customWidth="1"/>
    <col min="12548" max="12548" width="10.5" style="168" customWidth="1"/>
    <col min="12549" max="12551" width="19.1640625" style="168" customWidth="1"/>
    <col min="12552" max="12552" width="23.6640625" style="168" customWidth="1"/>
    <col min="12553" max="12553" width="21.1640625" style="168" customWidth="1"/>
    <col min="12554" max="12554" width="10.33203125" style="168" customWidth="1"/>
    <col min="12555" max="12555" width="14.83203125" style="168" customWidth="1"/>
    <col min="12556" max="12556" width="14.6640625" style="168" customWidth="1"/>
    <col min="12557" max="12557" width="11.6640625" style="168"/>
    <col min="12558" max="12558" width="15.5" style="168" customWidth="1"/>
    <col min="12559" max="12800" width="11.6640625" style="168"/>
    <col min="12801" max="12801" width="14.83203125" style="168" customWidth="1"/>
    <col min="12802" max="12802" width="115" style="168" customWidth="1"/>
    <col min="12803" max="12803" width="8.5" style="168" customWidth="1"/>
    <col min="12804" max="12804" width="10.5" style="168" customWidth="1"/>
    <col min="12805" max="12807" width="19.1640625" style="168" customWidth="1"/>
    <col min="12808" max="12808" width="23.6640625" style="168" customWidth="1"/>
    <col min="12809" max="12809" width="21.1640625" style="168" customWidth="1"/>
    <col min="12810" max="12810" width="10.33203125" style="168" customWidth="1"/>
    <col min="12811" max="12811" width="14.83203125" style="168" customWidth="1"/>
    <col min="12812" max="12812" width="14.6640625" style="168" customWidth="1"/>
    <col min="12813" max="12813" width="11.6640625" style="168"/>
    <col min="12814" max="12814" width="15.5" style="168" customWidth="1"/>
    <col min="12815" max="13056" width="11.6640625" style="168"/>
    <col min="13057" max="13057" width="14.83203125" style="168" customWidth="1"/>
    <col min="13058" max="13058" width="115" style="168" customWidth="1"/>
    <col min="13059" max="13059" width="8.5" style="168" customWidth="1"/>
    <col min="13060" max="13060" width="10.5" style="168" customWidth="1"/>
    <col min="13061" max="13063" width="19.1640625" style="168" customWidth="1"/>
    <col min="13064" max="13064" width="23.6640625" style="168" customWidth="1"/>
    <col min="13065" max="13065" width="21.1640625" style="168" customWidth="1"/>
    <col min="13066" max="13066" width="10.33203125" style="168" customWidth="1"/>
    <col min="13067" max="13067" width="14.83203125" style="168" customWidth="1"/>
    <col min="13068" max="13068" width="14.6640625" style="168" customWidth="1"/>
    <col min="13069" max="13069" width="11.6640625" style="168"/>
    <col min="13070" max="13070" width="15.5" style="168" customWidth="1"/>
    <col min="13071" max="13312" width="11.6640625" style="168"/>
    <col min="13313" max="13313" width="14.83203125" style="168" customWidth="1"/>
    <col min="13314" max="13314" width="115" style="168" customWidth="1"/>
    <col min="13315" max="13315" width="8.5" style="168" customWidth="1"/>
    <col min="13316" max="13316" width="10.5" style="168" customWidth="1"/>
    <col min="13317" max="13319" width="19.1640625" style="168" customWidth="1"/>
    <col min="13320" max="13320" width="23.6640625" style="168" customWidth="1"/>
    <col min="13321" max="13321" width="21.1640625" style="168" customWidth="1"/>
    <col min="13322" max="13322" width="10.33203125" style="168" customWidth="1"/>
    <col min="13323" max="13323" width="14.83203125" style="168" customWidth="1"/>
    <col min="13324" max="13324" width="14.6640625" style="168" customWidth="1"/>
    <col min="13325" max="13325" width="11.6640625" style="168"/>
    <col min="13326" max="13326" width="15.5" style="168" customWidth="1"/>
    <col min="13327" max="13568" width="11.6640625" style="168"/>
    <col min="13569" max="13569" width="14.83203125" style="168" customWidth="1"/>
    <col min="13570" max="13570" width="115" style="168" customWidth="1"/>
    <col min="13571" max="13571" width="8.5" style="168" customWidth="1"/>
    <col min="13572" max="13572" width="10.5" style="168" customWidth="1"/>
    <col min="13573" max="13575" width="19.1640625" style="168" customWidth="1"/>
    <col min="13576" max="13576" width="23.6640625" style="168" customWidth="1"/>
    <col min="13577" max="13577" width="21.1640625" style="168" customWidth="1"/>
    <col min="13578" max="13578" width="10.33203125" style="168" customWidth="1"/>
    <col min="13579" max="13579" width="14.83203125" style="168" customWidth="1"/>
    <col min="13580" max="13580" width="14.6640625" style="168" customWidth="1"/>
    <col min="13581" max="13581" width="11.6640625" style="168"/>
    <col min="13582" max="13582" width="15.5" style="168" customWidth="1"/>
    <col min="13583" max="13824" width="11.6640625" style="168"/>
    <col min="13825" max="13825" width="14.83203125" style="168" customWidth="1"/>
    <col min="13826" max="13826" width="115" style="168" customWidth="1"/>
    <col min="13827" max="13827" width="8.5" style="168" customWidth="1"/>
    <col min="13828" max="13828" width="10.5" style="168" customWidth="1"/>
    <col min="13829" max="13831" width="19.1640625" style="168" customWidth="1"/>
    <col min="13832" max="13832" width="23.6640625" style="168" customWidth="1"/>
    <col min="13833" max="13833" width="21.1640625" style="168" customWidth="1"/>
    <col min="13834" max="13834" width="10.33203125" style="168" customWidth="1"/>
    <col min="13835" max="13835" width="14.83203125" style="168" customWidth="1"/>
    <col min="13836" max="13836" width="14.6640625" style="168" customWidth="1"/>
    <col min="13837" max="13837" width="11.6640625" style="168"/>
    <col min="13838" max="13838" width="15.5" style="168" customWidth="1"/>
    <col min="13839" max="14080" width="11.6640625" style="168"/>
    <col min="14081" max="14081" width="14.83203125" style="168" customWidth="1"/>
    <col min="14082" max="14082" width="115" style="168" customWidth="1"/>
    <col min="14083" max="14083" width="8.5" style="168" customWidth="1"/>
    <col min="14084" max="14084" width="10.5" style="168" customWidth="1"/>
    <col min="14085" max="14087" width="19.1640625" style="168" customWidth="1"/>
    <col min="14088" max="14088" width="23.6640625" style="168" customWidth="1"/>
    <col min="14089" max="14089" width="21.1640625" style="168" customWidth="1"/>
    <col min="14090" max="14090" width="10.33203125" style="168" customWidth="1"/>
    <col min="14091" max="14091" width="14.83203125" style="168" customWidth="1"/>
    <col min="14092" max="14092" width="14.6640625" style="168" customWidth="1"/>
    <col min="14093" max="14093" width="11.6640625" style="168"/>
    <col min="14094" max="14094" width="15.5" style="168" customWidth="1"/>
    <col min="14095" max="14336" width="11.6640625" style="168"/>
    <col min="14337" max="14337" width="14.83203125" style="168" customWidth="1"/>
    <col min="14338" max="14338" width="115" style="168" customWidth="1"/>
    <col min="14339" max="14339" width="8.5" style="168" customWidth="1"/>
    <col min="14340" max="14340" width="10.5" style="168" customWidth="1"/>
    <col min="14341" max="14343" width="19.1640625" style="168" customWidth="1"/>
    <col min="14344" max="14344" width="23.6640625" style="168" customWidth="1"/>
    <col min="14345" max="14345" width="21.1640625" style="168" customWidth="1"/>
    <col min="14346" max="14346" width="10.33203125" style="168" customWidth="1"/>
    <col min="14347" max="14347" width="14.83203125" style="168" customWidth="1"/>
    <col min="14348" max="14348" width="14.6640625" style="168" customWidth="1"/>
    <col min="14349" max="14349" width="11.6640625" style="168"/>
    <col min="14350" max="14350" width="15.5" style="168" customWidth="1"/>
    <col min="14351" max="14592" width="11.6640625" style="168"/>
    <col min="14593" max="14593" width="14.83203125" style="168" customWidth="1"/>
    <col min="14594" max="14594" width="115" style="168" customWidth="1"/>
    <col min="14595" max="14595" width="8.5" style="168" customWidth="1"/>
    <col min="14596" max="14596" width="10.5" style="168" customWidth="1"/>
    <col min="14597" max="14599" width="19.1640625" style="168" customWidth="1"/>
    <col min="14600" max="14600" width="23.6640625" style="168" customWidth="1"/>
    <col min="14601" max="14601" width="21.1640625" style="168" customWidth="1"/>
    <col min="14602" max="14602" width="10.33203125" style="168" customWidth="1"/>
    <col min="14603" max="14603" width="14.83203125" style="168" customWidth="1"/>
    <col min="14604" max="14604" width="14.6640625" style="168" customWidth="1"/>
    <col min="14605" max="14605" width="11.6640625" style="168"/>
    <col min="14606" max="14606" width="15.5" style="168" customWidth="1"/>
    <col min="14607" max="14848" width="11.6640625" style="168"/>
    <col min="14849" max="14849" width="14.83203125" style="168" customWidth="1"/>
    <col min="14850" max="14850" width="115" style="168" customWidth="1"/>
    <col min="14851" max="14851" width="8.5" style="168" customWidth="1"/>
    <col min="14852" max="14852" width="10.5" style="168" customWidth="1"/>
    <col min="14853" max="14855" width="19.1640625" style="168" customWidth="1"/>
    <col min="14856" max="14856" width="23.6640625" style="168" customWidth="1"/>
    <col min="14857" max="14857" width="21.1640625" style="168" customWidth="1"/>
    <col min="14858" max="14858" width="10.33203125" style="168" customWidth="1"/>
    <col min="14859" max="14859" width="14.83203125" style="168" customWidth="1"/>
    <col min="14860" max="14860" width="14.6640625" style="168" customWidth="1"/>
    <col min="14861" max="14861" width="11.6640625" style="168"/>
    <col min="14862" max="14862" width="15.5" style="168" customWidth="1"/>
    <col min="14863" max="15104" width="11.6640625" style="168"/>
    <col min="15105" max="15105" width="14.83203125" style="168" customWidth="1"/>
    <col min="15106" max="15106" width="115" style="168" customWidth="1"/>
    <col min="15107" max="15107" width="8.5" style="168" customWidth="1"/>
    <col min="15108" max="15108" width="10.5" style="168" customWidth="1"/>
    <col min="15109" max="15111" width="19.1640625" style="168" customWidth="1"/>
    <col min="15112" max="15112" width="23.6640625" style="168" customWidth="1"/>
    <col min="15113" max="15113" width="21.1640625" style="168" customWidth="1"/>
    <col min="15114" max="15114" width="10.33203125" style="168" customWidth="1"/>
    <col min="15115" max="15115" width="14.83203125" style="168" customWidth="1"/>
    <col min="15116" max="15116" width="14.6640625" style="168" customWidth="1"/>
    <col min="15117" max="15117" width="11.6640625" style="168"/>
    <col min="15118" max="15118" width="15.5" style="168" customWidth="1"/>
    <col min="15119" max="15360" width="11.6640625" style="168"/>
    <col min="15361" max="15361" width="14.83203125" style="168" customWidth="1"/>
    <col min="15362" max="15362" width="115" style="168" customWidth="1"/>
    <col min="15363" max="15363" width="8.5" style="168" customWidth="1"/>
    <col min="15364" max="15364" width="10.5" style="168" customWidth="1"/>
    <col min="15365" max="15367" width="19.1640625" style="168" customWidth="1"/>
    <col min="15368" max="15368" width="23.6640625" style="168" customWidth="1"/>
    <col min="15369" max="15369" width="21.1640625" style="168" customWidth="1"/>
    <col min="15370" max="15370" width="10.33203125" style="168" customWidth="1"/>
    <col min="15371" max="15371" width="14.83203125" style="168" customWidth="1"/>
    <col min="15372" max="15372" width="14.6640625" style="168" customWidth="1"/>
    <col min="15373" max="15373" width="11.6640625" style="168"/>
    <col min="15374" max="15374" width="15.5" style="168" customWidth="1"/>
    <col min="15375" max="15616" width="11.6640625" style="168"/>
    <col min="15617" max="15617" width="14.83203125" style="168" customWidth="1"/>
    <col min="15618" max="15618" width="115" style="168" customWidth="1"/>
    <col min="15619" max="15619" width="8.5" style="168" customWidth="1"/>
    <col min="15620" max="15620" width="10.5" style="168" customWidth="1"/>
    <col min="15621" max="15623" width="19.1640625" style="168" customWidth="1"/>
    <col min="15624" max="15624" width="23.6640625" style="168" customWidth="1"/>
    <col min="15625" max="15625" width="21.1640625" style="168" customWidth="1"/>
    <col min="15626" max="15626" width="10.33203125" style="168" customWidth="1"/>
    <col min="15627" max="15627" width="14.83203125" style="168" customWidth="1"/>
    <col min="15628" max="15628" width="14.6640625" style="168" customWidth="1"/>
    <col min="15629" max="15629" width="11.6640625" style="168"/>
    <col min="15630" max="15630" width="15.5" style="168" customWidth="1"/>
    <col min="15631" max="15872" width="11.6640625" style="168"/>
    <col min="15873" max="15873" width="14.83203125" style="168" customWidth="1"/>
    <col min="15874" max="15874" width="115" style="168" customWidth="1"/>
    <col min="15875" max="15875" width="8.5" style="168" customWidth="1"/>
    <col min="15876" max="15876" width="10.5" style="168" customWidth="1"/>
    <col min="15877" max="15879" width="19.1640625" style="168" customWidth="1"/>
    <col min="15880" max="15880" width="23.6640625" style="168" customWidth="1"/>
    <col min="15881" max="15881" width="21.1640625" style="168" customWidth="1"/>
    <col min="15882" max="15882" width="10.33203125" style="168" customWidth="1"/>
    <col min="15883" max="15883" width="14.83203125" style="168" customWidth="1"/>
    <col min="15884" max="15884" width="14.6640625" style="168" customWidth="1"/>
    <col min="15885" max="15885" width="11.6640625" style="168"/>
    <col min="15886" max="15886" width="15.5" style="168" customWidth="1"/>
    <col min="15887" max="16128" width="11.6640625" style="168"/>
    <col min="16129" max="16129" width="14.83203125" style="168" customWidth="1"/>
    <col min="16130" max="16130" width="115" style="168" customWidth="1"/>
    <col min="16131" max="16131" width="8.5" style="168" customWidth="1"/>
    <col min="16132" max="16132" width="10.5" style="168" customWidth="1"/>
    <col min="16133" max="16135" width="19.1640625" style="168" customWidth="1"/>
    <col min="16136" max="16136" width="23.6640625" style="168" customWidth="1"/>
    <col min="16137" max="16137" width="21.1640625" style="168" customWidth="1"/>
    <col min="16138" max="16138" width="10.33203125" style="168" customWidth="1"/>
    <col min="16139" max="16139" width="14.83203125" style="168" customWidth="1"/>
    <col min="16140" max="16140" width="14.6640625" style="168" customWidth="1"/>
    <col min="16141" max="16141" width="11.6640625" style="168"/>
    <col min="16142" max="16142" width="15.5" style="168" customWidth="1"/>
    <col min="16143" max="16384" width="11.6640625" style="168"/>
  </cols>
  <sheetData>
    <row r="1" spans="1:9" ht="27" customHeight="1">
      <c r="A1" s="380" t="s">
        <v>305</v>
      </c>
      <c r="B1" s="380"/>
      <c r="C1" s="380"/>
      <c r="D1" s="380"/>
      <c r="E1" s="380"/>
      <c r="F1" s="380"/>
      <c r="G1" s="380"/>
      <c r="H1" s="380"/>
      <c r="I1" s="165"/>
    </row>
    <row r="2" spans="1:9">
      <c r="A2" s="169"/>
      <c r="B2" s="170"/>
      <c r="D2" s="172"/>
      <c r="I2" s="172"/>
    </row>
    <row r="3" spans="1:9" ht="15.75">
      <c r="A3" s="174"/>
      <c r="B3" s="175" t="s">
        <v>306</v>
      </c>
      <c r="C3" s="176"/>
      <c r="D3" s="174"/>
      <c r="E3" s="177"/>
      <c r="F3" s="177"/>
      <c r="G3" s="177"/>
      <c r="H3" s="177"/>
    </row>
    <row r="4" spans="1:9">
      <c r="A4" s="178" t="s">
        <v>307</v>
      </c>
      <c r="B4" s="179" t="s">
        <v>308</v>
      </c>
    </row>
    <row r="5" spans="1:9" ht="12" customHeight="1">
      <c r="B5" s="180" t="s">
        <v>309</v>
      </c>
      <c r="H5" s="181">
        <f>F28+F43+F48+F58</f>
        <v>0</v>
      </c>
      <c r="I5" s="182"/>
    </row>
    <row r="6" spans="1:9" ht="12" customHeight="1">
      <c r="B6" s="180" t="s">
        <v>310</v>
      </c>
      <c r="H6" s="181">
        <f>H28+H43+H48+H58</f>
        <v>0</v>
      </c>
      <c r="I6" s="182"/>
    </row>
    <row r="7" spans="1:9" ht="15.75" thickBot="1">
      <c r="A7" s="183"/>
      <c r="B7" s="184" t="s">
        <v>311</v>
      </c>
      <c r="C7" s="185"/>
      <c r="D7" s="186"/>
      <c r="E7" s="187"/>
      <c r="F7" s="187"/>
      <c r="G7" s="187"/>
      <c r="H7" s="188">
        <f>H6+H5</f>
        <v>0</v>
      </c>
      <c r="I7" s="189"/>
    </row>
    <row r="8" spans="1:9" ht="15">
      <c r="B8" s="190"/>
      <c r="H8" s="191"/>
      <c r="I8" s="189"/>
    </row>
    <row r="9" spans="1:9">
      <c r="H9" s="181"/>
      <c r="I9" s="182"/>
    </row>
    <row r="10" spans="1:9" ht="15">
      <c r="B10" s="190"/>
      <c r="H10" s="191"/>
      <c r="I10" s="189"/>
    </row>
    <row r="11" spans="1:9" ht="15.75" thickBot="1">
      <c r="A11" s="183"/>
      <c r="B11" s="192"/>
      <c r="C11" s="193"/>
      <c r="D11" s="183"/>
      <c r="E11" s="194"/>
      <c r="F11" s="194"/>
      <c r="G11" s="194"/>
      <c r="H11" s="195"/>
      <c r="I11" s="189"/>
    </row>
    <row r="12" spans="1:9" ht="15.75" thickBot="1">
      <c r="A12" s="183"/>
      <c r="B12" s="192" t="s">
        <v>312</v>
      </c>
      <c r="C12" s="193"/>
      <c r="D12" s="183"/>
      <c r="E12" s="194"/>
      <c r="F12" s="194"/>
      <c r="G12" s="194"/>
      <c r="H12" s="195">
        <f>H10+H7</f>
        <v>0</v>
      </c>
      <c r="I12" s="189"/>
    </row>
    <row r="14" spans="1:9" ht="15">
      <c r="B14" s="196" t="s">
        <v>313</v>
      </c>
      <c r="C14" s="197"/>
      <c r="D14" s="198"/>
      <c r="E14" s="199"/>
      <c r="F14" s="199"/>
      <c r="G14" s="199"/>
      <c r="H14" s="199"/>
    </row>
    <row r="15" spans="1:9">
      <c r="B15" s="180" t="s">
        <v>314</v>
      </c>
      <c r="C15" s="171">
        <v>21</v>
      </c>
      <c r="D15" s="168" t="s">
        <v>205</v>
      </c>
      <c r="E15" s="181"/>
      <c r="F15" s="181"/>
      <c r="G15" s="181"/>
      <c r="H15" s="181"/>
      <c r="I15" s="182"/>
    </row>
    <row r="16" spans="1:9">
      <c r="E16" s="181"/>
      <c r="F16" s="181"/>
      <c r="G16" s="181"/>
      <c r="H16" s="181"/>
      <c r="I16" s="182"/>
    </row>
    <row r="17" spans="1:123" ht="15">
      <c r="B17" s="200" t="s">
        <v>315</v>
      </c>
      <c r="C17" s="201"/>
      <c r="D17" s="202"/>
      <c r="E17" s="203"/>
      <c r="F17" s="203"/>
      <c r="G17" s="203"/>
      <c r="H17" s="204">
        <f>H12*0.21</f>
        <v>0</v>
      </c>
      <c r="I17" s="189"/>
    </row>
    <row r="18" spans="1:123" ht="15.75" thickBot="1">
      <c r="A18" s="186"/>
      <c r="B18" s="184" t="s">
        <v>316</v>
      </c>
      <c r="C18" s="185"/>
      <c r="D18" s="186"/>
      <c r="E18" s="187"/>
      <c r="F18" s="187"/>
      <c r="G18" s="187"/>
      <c r="H18" s="188">
        <f>H17+H12</f>
        <v>0</v>
      </c>
      <c r="I18" s="189"/>
    </row>
    <row r="21" spans="1:123" ht="15">
      <c r="A21" s="205"/>
      <c r="B21" s="206"/>
      <c r="C21" s="207"/>
      <c r="D21" s="205"/>
      <c r="E21" s="208"/>
      <c r="F21" s="208"/>
      <c r="G21" s="208"/>
      <c r="H21" s="208"/>
    </row>
    <row r="22" spans="1:123" ht="15.75">
      <c r="A22" s="209"/>
      <c r="B22" s="210" t="s">
        <v>317</v>
      </c>
      <c r="C22" s="211"/>
      <c r="D22" s="209"/>
      <c r="E22" s="381" t="s">
        <v>309</v>
      </c>
      <c r="F22" s="382"/>
      <c r="G22" s="381" t="s">
        <v>318</v>
      </c>
      <c r="H22" s="382"/>
    </row>
    <row r="23" spans="1:123" s="218" customFormat="1" ht="34.5" customHeight="1">
      <c r="A23" s="212" t="s">
        <v>319</v>
      </c>
      <c r="B23" s="213" t="s">
        <v>320</v>
      </c>
      <c r="C23" s="214" t="s">
        <v>321</v>
      </c>
      <c r="D23" s="215" t="s">
        <v>322</v>
      </c>
      <c r="E23" s="215" t="s">
        <v>323</v>
      </c>
      <c r="F23" s="215" t="s">
        <v>324</v>
      </c>
      <c r="G23" s="215" t="s">
        <v>323</v>
      </c>
      <c r="H23" s="215" t="s">
        <v>324</v>
      </c>
      <c r="I23" s="216"/>
      <c r="J23" s="217"/>
      <c r="K23" s="167"/>
      <c r="L23" s="167"/>
    </row>
    <row r="24" spans="1:123" s="218" customFormat="1">
      <c r="A24" s="219"/>
      <c r="B24" s="220"/>
      <c r="C24" s="221"/>
      <c r="D24" s="219"/>
      <c r="E24" s="222"/>
      <c r="F24" s="222"/>
      <c r="G24" s="222"/>
      <c r="H24" s="222"/>
      <c r="J24" s="223"/>
      <c r="K24" s="167"/>
      <c r="L24" s="167"/>
      <c r="M24" s="224"/>
      <c r="N24" s="224"/>
      <c r="O24" s="224"/>
    </row>
    <row r="25" spans="1:123" s="218" customFormat="1" ht="15">
      <c r="A25" s="225"/>
      <c r="B25" s="226" t="s">
        <v>325</v>
      </c>
      <c r="C25" s="227"/>
      <c r="D25" s="228"/>
      <c r="E25" s="228"/>
      <c r="F25" s="228"/>
      <c r="G25" s="228"/>
      <c r="H25" s="228"/>
      <c r="I25" s="229"/>
      <c r="J25" s="223"/>
      <c r="K25" s="167"/>
      <c r="L25" s="167"/>
      <c r="M25" s="224"/>
      <c r="N25" s="224"/>
      <c r="O25" s="224"/>
    </row>
    <row r="26" spans="1:123" s="241" customFormat="1">
      <c r="A26" s="230" t="s">
        <v>326</v>
      </c>
      <c r="B26" s="231" t="s">
        <v>327</v>
      </c>
      <c r="C26" s="232">
        <v>41</v>
      </c>
      <c r="D26" s="233" t="s">
        <v>328</v>
      </c>
      <c r="E26" s="234" t="s">
        <v>329</v>
      </c>
      <c r="F26" s="235" t="s">
        <v>329</v>
      </c>
      <c r="G26" s="235"/>
      <c r="H26" s="235">
        <f>C26*G26</f>
        <v>0</v>
      </c>
      <c r="I26" s="236"/>
      <c r="J26" s="237"/>
      <c r="K26" s="238"/>
      <c r="L26" s="239"/>
      <c r="M26" s="240"/>
      <c r="N26" s="240"/>
      <c r="O26" s="240"/>
      <c r="P26" s="240"/>
      <c r="Q26" s="240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  <c r="BM26" s="237"/>
      <c r="BN26" s="237"/>
      <c r="BO26" s="237"/>
      <c r="BP26" s="237"/>
      <c r="BQ26" s="237"/>
      <c r="BR26" s="237"/>
      <c r="BS26" s="237"/>
      <c r="BT26" s="237"/>
      <c r="BU26" s="237"/>
      <c r="BV26" s="237"/>
      <c r="BW26" s="237"/>
      <c r="BX26" s="237"/>
      <c r="BY26" s="237"/>
      <c r="BZ26" s="237"/>
      <c r="CA26" s="237"/>
      <c r="CB26" s="237"/>
      <c r="CC26" s="237"/>
      <c r="CD26" s="237"/>
      <c r="CE26" s="237"/>
      <c r="CF26" s="237"/>
      <c r="CG26" s="237"/>
      <c r="CH26" s="237"/>
      <c r="CI26" s="237"/>
      <c r="CJ26" s="237"/>
      <c r="CK26" s="237"/>
      <c r="CL26" s="237"/>
      <c r="CM26" s="237"/>
      <c r="CN26" s="237"/>
      <c r="CO26" s="237"/>
      <c r="CP26" s="237"/>
      <c r="CQ26" s="237"/>
      <c r="CR26" s="237"/>
      <c r="CS26" s="237"/>
      <c r="CT26" s="237"/>
      <c r="CU26" s="237"/>
      <c r="CV26" s="237"/>
      <c r="CW26" s="237"/>
      <c r="CX26" s="237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237"/>
      <c r="DJ26" s="237"/>
      <c r="DK26" s="237"/>
      <c r="DL26" s="237"/>
      <c r="DM26" s="237"/>
      <c r="DN26" s="237"/>
      <c r="DO26" s="237"/>
      <c r="DP26" s="237"/>
      <c r="DQ26" s="237"/>
      <c r="DR26" s="237"/>
      <c r="DS26" s="237"/>
    </row>
    <row r="27" spans="1:123" s="241" customFormat="1">
      <c r="A27" s="230" t="s">
        <v>330</v>
      </c>
      <c r="B27" s="231" t="s">
        <v>331</v>
      </c>
      <c r="C27" s="232">
        <v>21</v>
      </c>
      <c r="D27" s="233" t="s">
        <v>328</v>
      </c>
      <c r="E27" s="234" t="s">
        <v>329</v>
      </c>
      <c r="F27" s="235" t="s">
        <v>329</v>
      </c>
      <c r="G27" s="235"/>
      <c r="H27" s="235">
        <f>C27*G27</f>
        <v>0</v>
      </c>
      <c r="I27" s="236"/>
      <c r="J27" s="237"/>
      <c r="K27" s="238"/>
      <c r="L27" s="239"/>
      <c r="M27" s="240"/>
      <c r="N27" s="240"/>
      <c r="O27" s="240"/>
      <c r="P27" s="240"/>
      <c r="Q27" s="240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237"/>
      <c r="CD27" s="237"/>
      <c r="CE27" s="237"/>
      <c r="CF27" s="237"/>
      <c r="CG27" s="237"/>
      <c r="CH27" s="237"/>
      <c r="CI27" s="237"/>
      <c r="CJ27" s="237"/>
      <c r="CK27" s="237"/>
      <c r="CL27" s="237"/>
      <c r="CM27" s="237"/>
      <c r="CN27" s="237"/>
      <c r="CO27" s="237"/>
      <c r="CP27" s="237"/>
      <c r="CQ27" s="237"/>
      <c r="CR27" s="237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37"/>
      <c r="DN27" s="237"/>
      <c r="DO27" s="237"/>
      <c r="DP27" s="237"/>
      <c r="DQ27" s="237"/>
      <c r="DR27" s="237"/>
      <c r="DS27" s="237"/>
    </row>
    <row r="28" spans="1:123" s="241" customFormat="1" ht="15">
      <c r="A28" s="242"/>
      <c r="B28" s="243"/>
      <c r="C28" s="232"/>
      <c r="D28" s="244"/>
      <c r="E28" s="235"/>
      <c r="F28" s="245">
        <f>SUM(F26:F27)</f>
        <v>0</v>
      </c>
      <c r="G28" s="235"/>
      <c r="H28" s="245">
        <f>SUM(H26:H27)</f>
        <v>0</v>
      </c>
      <c r="I28" s="246"/>
      <c r="J28" s="237"/>
      <c r="K28" s="238"/>
      <c r="L28" s="239"/>
      <c r="M28" s="247"/>
      <c r="N28" s="247">
        <f>M28*1.1</f>
        <v>0</v>
      </c>
      <c r="O28" s="247"/>
    </row>
    <row r="29" spans="1:123" s="241" customFormat="1">
      <c r="A29" s="248"/>
      <c r="B29" s="249"/>
      <c r="C29" s="250"/>
      <c r="D29" s="248"/>
      <c r="E29" s="251"/>
      <c r="F29" s="251"/>
      <c r="G29" s="251"/>
      <c r="H29" s="251"/>
      <c r="J29" s="252"/>
      <c r="K29" s="239"/>
      <c r="L29" s="239"/>
      <c r="M29" s="247"/>
      <c r="N29" s="247"/>
      <c r="O29" s="247"/>
    </row>
    <row r="30" spans="1:123" s="241" customFormat="1" ht="15" customHeight="1">
      <c r="A30" s="253"/>
      <c r="B30" s="254" t="s">
        <v>332</v>
      </c>
      <c r="C30" s="255"/>
      <c r="D30" s="256"/>
      <c r="E30" s="257"/>
      <c r="F30" s="257"/>
      <c r="G30" s="257"/>
      <c r="H30" s="257"/>
      <c r="I30" s="258"/>
      <c r="J30" s="237"/>
      <c r="K30" s="238"/>
      <c r="L30" s="239"/>
      <c r="M30" s="247"/>
      <c r="N30" s="247"/>
      <c r="O30" s="247"/>
    </row>
    <row r="31" spans="1:123" s="268" customFormat="1">
      <c r="A31" s="259" t="s">
        <v>333</v>
      </c>
      <c r="B31" s="260" t="s">
        <v>334</v>
      </c>
      <c r="C31" s="261">
        <v>2</v>
      </c>
      <c r="D31" s="262" t="s">
        <v>328</v>
      </c>
      <c r="E31" s="263"/>
      <c r="F31" s="235">
        <f>C31*E31</f>
        <v>0</v>
      </c>
      <c r="G31" s="263"/>
      <c r="H31" s="235">
        <f t="shared" ref="H31:H41" si="0">C31*G31</f>
        <v>0</v>
      </c>
      <c r="I31" s="264"/>
      <c r="J31" s="265"/>
      <c r="K31" s="238"/>
      <c r="L31" s="239"/>
      <c r="M31" s="266"/>
      <c r="N31" s="267"/>
      <c r="O31" s="267"/>
    </row>
    <row r="32" spans="1:123" s="241" customFormat="1">
      <c r="A32" s="259" t="s">
        <v>335</v>
      </c>
      <c r="B32" s="260" t="s">
        <v>336</v>
      </c>
      <c r="C32" s="269">
        <v>1</v>
      </c>
      <c r="D32" s="262" t="s">
        <v>337</v>
      </c>
      <c r="E32" s="263"/>
      <c r="F32" s="235">
        <f>C32*E32</f>
        <v>0</v>
      </c>
      <c r="G32" s="263"/>
      <c r="H32" s="235">
        <f t="shared" si="0"/>
        <v>0</v>
      </c>
      <c r="I32" s="270"/>
      <c r="J32" s="271"/>
      <c r="K32" s="238"/>
      <c r="L32" s="239"/>
      <c r="M32" s="272"/>
      <c r="N32" s="247"/>
      <c r="O32" s="247"/>
    </row>
    <row r="33" spans="1:256" s="241" customFormat="1">
      <c r="A33" s="259" t="s">
        <v>338</v>
      </c>
      <c r="B33" s="260" t="s">
        <v>339</v>
      </c>
      <c r="C33" s="269">
        <v>2</v>
      </c>
      <c r="D33" s="262" t="s">
        <v>328</v>
      </c>
      <c r="E33" s="263"/>
      <c r="F33" s="235">
        <f>C33*E33</f>
        <v>0</v>
      </c>
      <c r="G33" s="263"/>
      <c r="H33" s="235">
        <f t="shared" si="0"/>
        <v>0</v>
      </c>
      <c r="I33" s="270"/>
      <c r="J33" s="271"/>
      <c r="K33" s="238"/>
      <c r="L33" s="239"/>
      <c r="M33" s="272"/>
      <c r="N33" s="247"/>
      <c r="O33" s="247"/>
    </row>
    <row r="34" spans="1:256" s="241" customFormat="1" ht="28.5">
      <c r="A34" s="259" t="s">
        <v>340</v>
      </c>
      <c r="B34" s="260" t="s">
        <v>341</v>
      </c>
      <c r="C34" s="269">
        <v>20</v>
      </c>
      <c r="D34" s="262" t="s">
        <v>328</v>
      </c>
      <c r="E34" s="263"/>
      <c r="F34" s="235">
        <f>C34*E34</f>
        <v>0</v>
      </c>
      <c r="G34" s="263"/>
      <c r="H34" s="235">
        <f t="shared" si="0"/>
        <v>0</v>
      </c>
      <c r="I34" s="270"/>
      <c r="J34" s="271"/>
      <c r="K34" s="238"/>
      <c r="L34" s="239"/>
      <c r="M34" s="272"/>
      <c r="N34" s="247"/>
      <c r="O34" s="247"/>
    </row>
    <row r="35" spans="1:256" s="241" customFormat="1">
      <c r="A35" s="259" t="s">
        <v>342</v>
      </c>
      <c r="B35" s="260" t="s">
        <v>343</v>
      </c>
      <c r="C35" s="269">
        <v>1</v>
      </c>
      <c r="D35" s="262" t="s">
        <v>344</v>
      </c>
      <c r="E35" s="263"/>
      <c r="F35" s="235">
        <f>C35*E35</f>
        <v>0</v>
      </c>
      <c r="G35" s="263"/>
      <c r="H35" s="235">
        <f t="shared" si="0"/>
        <v>0</v>
      </c>
      <c r="I35" s="270"/>
      <c r="J35" s="271"/>
      <c r="K35" s="238"/>
      <c r="L35" s="239"/>
      <c r="M35" s="272"/>
      <c r="N35" s="247"/>
      <c r="O35" s="247"/>
    </row>
    <row r="36" spans="1:256" s="241" customFormat="1">
      <c r="A36" s="259" t="s">
        <v>345</v>
      </c>
      <c r="B36" s="260" t="s">
        <v>346</v>
      </c>
      <c r="C36" s="269">
        <v>20</v>
      </c>
      <c r="D36" s="262" t="s">
        <v>328</v>
      </c>
      <c r="E36" s="263"/>
      <c r="F36" s="235" t="s">
        <v>329</v>
      </c>
      <c r="G36" s="263"/>
      <c r="H36" s="235">
        <f t="shared" si="0"/>
        <v>0</v>
      </c>
      <c r="I36" s="270"/>
      <c r="J36" s="271"/>
      <c r="K36" s="238"/>
      <c r="L36" s="239"/>
      <c r="M36" s="272"/>
      <c r="N36" s="247"/>
      <c r="O36" s="247"/>
    </row>
    <row r="37" spans="1:256" s="241" customFormat="1">
      <c r="A37" s="259" t="s">
        <v>347</v>
      </c>
      <c r="B37" s="260" t="s">
        <v>348</v>
      </c>
      <c r="C37" s="269">
        <v>10</v>
      </c>
      <c r="D37" s="262" t="s">
        <v>328</v>
      </c>
      <c r="E37" s="263"/>
      <c r="F37" s="235">
        <f>C37*E37</f>
        <v>0</v>
      </c>
      <c r="G37" s="263"/>
      <c r="H37" s="235">
        <f t="shared" si="0"/>
        <v>0</v>
      </c>
      <c r="I37" s="270"/>
      <c r="J37" s="271"/>
      <c r="K37" s="238"/>
      <c r="L37" s="239"/>
      <c r="M37" s="272"/>
      <c r="N37" s="247"/>
      <c r="O37" s="247"/>
    </row>
    <row r="38" spans="1:256" s="241" customFormat="1">
      <c r="A38" s="259" t="s">
        <v>349</v>
      </c>
      <c r="B38" s="260" t="s">
        <v>350</v>
      </c>
      <c r="C38" s="269">
        <v>1</v>
      </c>
      <c r="D38" s="262" t="s">
        <v>337</v>
      </c>
      <c r="E38" s="263"/>
      <c r="F38" s="263" t="s">
        <v>329</v>
      </c>
      <c r="G38" s="263"/>
      <c r="H38" s="235">
        <f t="shared" si="0"/>
        <v>0</v>
      </c>
      <c r="I38" s="270"/>
      <c r="J38" s="271"/>
      <c r="K38" s="238"/>
      <c r="L38" s="239"/>
      <c r="M38" s="272"/>
      <c r="N38" s="247"/>
    </row>
    <row r="39" spans="1:256" s="241" customFormat="1">
      <c r="A39" s="259" t="s">
        <v>351</v>
      </c>
      <c r="B39" s="260" t="s">
        <v>352</v>
      </c>
      <c r="C39" s="269">
        <v>1</v>
      </c>
      <c r="D39" s="262" t="s">
        <v>337</v>
      </c>
      <c r="E39" s="263"/>
      <c r="F39" s="263" t="s">
        <v>329</v>
      </c>
      <c r="G39" s="263"/>
      <c r="H39" s="235">
        <f t="shared" si="0"/>
        <v>0</v>
      </c>
      <c r="I39" s="270"/>
      <c r="J39" s="271"/>
      <c r="K39" s="238"/>
      <c r="L39" s="239"/>
      <c r="M39" s="272"/>
      <c r="N39" s="247"/>
    </row>
    <row r="40" spans="1:256" s="241" customFormat="1">
      <c r="A40" s="259" t="s">
        <v>353</v>
      </c>
      <c r="B40" s="260" t="s">
        <v>354</v>
      </c>
      <c r="C40" s="269">
        <v>1</v>
      </c>
      <c r="D40" s="262" t="s">
        <v>328</v>
      </c>
      <c r="E40" s="263"/>
      <c r="F40" s="263" t="s">
        <v>329</v>
      </c>
      <c r="G40" s="263"/>
      <c r="H40" s="235">
        <f t="shared" si="0"/>
        <v>0</v>
      </c>
      <c r="I40" s="270"/>
      <c r="J40" s="265"/>
      <c r="K40" s="238"/>
      <c r="L40" s="239"/>
      <c r="M40" s="273"/>
      <c r="N40" s="274"/>
      <c r="O40" s="275"/>
      <c r="P40" s="276"/>
      <c r="Q40" s="276"/>
    </row>
    <row r="41" spans="1:256" s="241" customFormat="1">
      <c r="A41" s="259" t="s">
        <v>355</v>
      </c>
      <c r="B41" s="260" t="s">
        <v>356</v>
      </c>
      <c r="C41" s="269">
        <v>1</v>
      </c>
      <c r="D41" s="262" t="s">
        <v>328</v>
      </c>
      <c r="E41" s="263"/>
      <c r="F41" s="263" t="s">
        <v>329</v>
      </c>
      <c r="G41" s="263"/>
      <c r="H41" s="235">
        <f t="shared" si="0"/>
        <v>0</v>
      </c>
      <c r="I41" s="270"/>
      <c r="J41" s="265"/>
      <c r="K41" s="238"/>
      <c r="L41" s="239"/>
      <c r="M41" s="273"/>
      <c r="N41" s="274"/>
      <c r="O41" s="275"/>
      <c r="P41" s="276"/>
      <c r="Q41" s="276"/>
    </row>
    <row r="42" spans="1:256" s="287" customFormat="1">
      <c r="A42" s="259" t="s">
        <v>357</v>
      </c>
      <c r="B42" s="277" t="s">
        <v>358</v>
      </c>
      <c r="C42" s="278">
        <v>5</v>
      </c>
      <c r="D42" s="279" t="s">
        <v>205</v>
      </c>
      <c r="E42" s="280"/>
      <c r="F42" s="281">
        <f>(SUM(F31:F41)/100)*C42</f>
        <v>0</v>
      </c>
      <c r="G42" s="280"/>
      <c r="H42" s="282">
        <f>(SUM(H31:H41)/100)*C42</f>
        <v>0</v>
      </c>
      <c r="I42" s="283"/>
      <c r="J42" s="284"/>
      <c r="K42" s="285"/>
      <c r="L42" s="286"/>
    </row>
    <row r="43" spans="1:256" s="241" customFormat="1" ht="15">
      <c r="A43" s="230"/>
      <c r="B43" s="231"/>
      <c r="C43" s="232"/>
      <c r="D43" s="242"/>
      <c r="E43" s="235"/>
      <c r="F43" s="245">
        <f>SUM(F31:F42)</f>
        <v>0</v>
      </c>
      <c r="G43" s="235"/>
      <c r="H43" s="245">
        <f>SUM(H31:H42)</f>
        <v>0</v>
      </c>
      <c r="I43" s="246"/>
      <c r="J43" s="271"/>
      <c r="K43" s="238"/>
      <c r="L43" s="239"/>
      <c r="M43" s="272"/>
      <c r="N43" s="247"/>
    </row>
    <row r="44" spans="1:256" s="241" customFormat="1" ht="15">
      <c r="A44" s="230"/>
      <c r="B44" s="231"/>
      <c r="C44" s="232"/>
      <c r="D44" s="242"/>
      <c r="E44" s="235"/>
      <c r="F44" s="245"/>
      <c r="G44" s="235"/>
      <c r="H44" s="245"/>
      <c r="I44" s="246"/>
      <c r="J44" s="271"/>
      <c r="K44" s="238"/>
      <c r="L44" s="239"/>
      <c r="M44" s="272"/>
      <c r="N44" s="247"/>
    </row>
    <row r="45" spans="1:256" s="241" customFormat="1" ht="15">
      <c r="A45" s="288"/>
      <c r="B45" s="289" t="s">
        <v>359</v>
      </c>
      <c r="C45" s="290"/>
      <c r="D45" s="291"/>
      <c r="E45" s="292"/>
      <c r="F45" s="292"/>
      <c r="G45" s="292"/>
      <c r="H45" s="292"/>
      <c r="I45" s="293"/>
      <c r="J45" s="294"/>
      <c r="K45" s="238"/>
      <c r="L45" s="239"/>
      <c r="M45" s="247"/>
      <c r="N45" s="247">
        <f>M45*1.1</f>
        <v>0</v>
      </c>
    </row>
    <row r="46" spans="1:256" s="299" customFormat="1">
      <c r="A46" s="295" t="s">
        <v>360</v>
      </c>
      <c r="B46" s="296" t="s">
        <v>361</v>
      </c>
      <c r="C46" s="297">
        <v>100</v>
      </c>
      <c r="D46" s="298" t="s">
        <v>157</v>
      </c>
      <c r="E46" s="235"/>
      <c r="F46" s="235">
        <f>C46*E46</f>
        <v>0</v>
      </c>
      <c r="G46" s="235"/>
      <c r="H46" s="235">
        <f>G46*C46</f>
        <v>0</v>
      </c>
      <c r="I46" s="270"/>
      <c r="J46" s="293"/>
      <c r="K46" s="238"/>
      <c r="L46" s="239"/>
      <c r="M46" s="239"/>
      <c r="N46" s="274"/>
      <c r="O46" s="275"/>
      <c r="P46" s="276"/>
      <c r="Q46" s="276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  <c r="DE46" s="241"/>
      <c r="DF46" s="241"/>
      <c r="DG46" s="241"/>
      <c r="DH46" s="241"/>
      <c r="DI46" s="241"/>
      <c r="DJ46" s="241"/>
      <c r="DK46" s="241"/>
      <c r="DL46" s="241"/>
      <c r="DM46" s="241"/>
      <c r="DN46" s="241"/>
      <c r="DO46" s="241"/>
      <c r="DP46" s="241"/>
      <c r="DQ46" s="241"/>
      <c r="DR46" s="241"/>
      <c r="DS46" s="241"/>
      <c r="DT46" s="241"/>
      <c r="DU46" s="241"/>
      <c r="DV46" s="241"/>
      <c r="DW46" s="241"/>
      <c r="DX46" s="241"/>
      <c r="DY46" s="241"/>
      <c r="DZ46" s="241"/>
      <c r="EA46" s="241"/>
      <c r="EB46" s="241"/>
      <c r="EC46" s="241"/>
      <c r="ED46" s="241"/>
      <c r="EE46" s="241"/>
      <c r="EF46" s="241"/>
      <c r="EG46" s="241"/>
      <c r="EH46" s="241"/>
      <c r="EI46" s="241"/>
      <c r="EJ46" s="241"/>
      <c r="EK46" s="241"/>
      <c r="EL46" s="241"/>
      <c r="EM46" s="241"/>
      <c r="EN46" s="241"/>
      <c r="EO46" s="241"/>
      <c r="EP46" s="241"/>
      <c r="EQ46" s="241"/>
      <c r="ER46" s="241"/>
      <c r="ES46" s="241"/>
      <c r="ET46" s="241"/>
      <c r="EU46" s="241"/>
      <c r="EV46" s="241"/>
      <c r="EW46" s="241"/>
      <c r="EX46" s="241"/>
      <c r="EY46" s="241"/>
      <c r="EZ46" s="241"/>
      <c r="FA46" s="241"/>
      <c r="FB46" s="241"/>
      <c r="FC46" s="241"/>
      <c r="FD46" s="241"/>
      <c r="FE46" s="241"/>
      <c r="FF46" s="241"/>
      <c r="FG46" s="241"/>
      <c r="FH46" s="241"/>
      <c r="FI46" s="241"/>
      <c r="FJ46" s="241"/>
      <c r="FK46" s="241"/>
      <c r="FL46" s="241"/>
      <c r="FM46" s="241"/>
      <c r="FN46" s="241"/>
      <c r="FO46" s="241"/>
      <c r="FP46" s="241"/>
      <c r="FQ46" s="241"/>
      <c r="FR46" s="241"/>
      <c r="FS46" s="241"/>
      <c r="FT46" s="241"/>
      <c r="FU46" s="241"/>
      <c r="FV46" s="241"/>
      <c r="FW46" s="241"/>
      <c r="FX46" s="241"/>
      <c r="FY46" s="241"/>
      <c r="FZ46" s="241"/>
      <c r="GA46" s="241"/>
      <c r="GB46" s="241"/>
      <c r="GC46" s="241"/>
      <c r="GD46" s="241"/>
      <c r="GE46" s="241"/>
      <c r="GF46" s="241"/>
      <c r="GG46" s="241"/>
      <c r="GH46" s="241"/>
      <c r="GI46" s="241"/>
      <c r="GJ46" s="241"/>
      <c r="GK46" s="241"/>
      <c r="GL46" s="241"/>
      <c r="GM46" s="241"/>
      <c r="GN46" s="241"/>
      <c r="GO46" s="241"/>
      <c r="GP46" s="241"/>
      <c r="GQ46" s="241"/>
      <c r="GR46" s="241"/>
      <c r="GS46" s="241"/>
      <c r="GT46" s="241"/>
      <c r="GU46" s="241"/>
      <c r="GV46" s="241"/>
      <c r="GW46" s="241"/>
      <c r="GX46" s="241"/>
      <c r="GY46" s="241"/>
      <c r="GZ46" s="241"/>
      <c r="HA46" s="241"/>
      <c r="HB46" s="241"/>
      <c r="HC46" s="241"/>
      <c r="HD46" s="241"/>
      <c r="HE46" s="241"/>
      <c r="HF46" s="241"/>
      <c r="HG46" s="241"/>
      <c r="HH46" s="241"/>
      <c r="HI46" s="241"/>
      <c r="HJ46" s="241"/>
      <c r="HK46" s="241"/>
      <c r="HL46" s="241"/>
      <c r="HM46" s="241"/>
      <c r="HN46" s="241"/>
      <c r="HO46" s="241"/>
      <c r="HP46" s="241"/>
      <c r="HQ46" s="241"/>
      <c r="HR46" s="241"/>
      <c r="HS46" s="241"/>
      <c r="HT46" s="241"/>
      <c r="HU46" s="241"/>
      <c r="HV46" s="241"/>
      <c r="HW46" s="241"/>
      <c r="HX46" s="241"/>
      <c r="HY46" s="241"/>
      <c r="HZ46" s="241"/>
      <c r="IA46" s="241"/>
      <c r="IB46" s="241"/>
      <c r="IC46" s="241"/>
      <c r="ID46" s="241"/>
      <c r="IE46" s="241"/>
      <c r="IF46" s="241"/>
      <c r="IG46" s="241"/>
      <c r="IH46" s="241"/>
      <c r="II46" s="241"/>
      <c r="IJ46" s="241"/>
      <c r="IK46" s="241"/>
      <c r="IL46" s="241"/>
      <c r="IM46" s="241"/>
      <c r="IN46" s="241"/>
      <c r="IO46" s="241"/>
      <c r="IP46" s="241"/>
      <c r="IQ46" s="241"/>
      <c r="IR46" s="241"/>
      <c r="IS46" s="241"/>
      <c r="IT46" s="241"/>
      <c r="IU46" s="241"/>
      <c r="IV46" s="241"/>
    </row>
    <row r="47" spans="1:256" s="299" customFormat="1">
      <c r="A47" s="295" t="s">
        <v>362</v>
      </c>
      <c r="B47" s="296" t="s">
        <v>363</v>
      </c>
      <c r="C47" s="297">
        <v>30</v>
      </c>
      <c r="D47" s="298" t="s">
        <v>157</v>
      </c>
      <c r="E47" s="235"/>
      <c r="F47" s="235">
        <f>C47*E47</f>
        <v>0</v>
      </c>
      <c r="G47" s="235"/>
      <c r="H47" s="235">
        <f>G47*C47</f>
        <v>0</v>
      </c>
      <c r="I47" s="270"/>
      <c r="J47" s="293"/>
      <c r="K47" s="238"/>
      <c r="L47" s="239"/>
      <c r="M47" s="239"/>
      <c r="N47" s="274"/>
      <c r="O47" s="275"/>
      <c r="P47" s="276"/>
      <c r="Q47" s="276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  <c r="DE47" s="241"/>
      <c r="DF47" s="241"/>
      <c r="DG47" s="241"/>
      <c r="DH47" s="241"/>
      <c r="DI47" s="241"/>
      <c r="DJ47" s="241"/>
      <c r="DK47" s="241"/>
      <c r="DL47" s="241"/>
      <c r="DM47" s="241"/>
      <c r="DN47" s="241"/>
      <c r="DO47" s="241"/>
      <c r="DP47" s="241"/>
      <c r="DQ47" s="241"/>
      <c r="DR47" s="241"/>
      <c r="DS47" s="241"/>
      <c r="DT47" s="241"/>
      <c r="DU47" s="241"/>
      <c r="DV47" s="241"/>
      <c r="DW47" s="241"/>
      <c r="DX47" s="241"/>
      <c r="DY47" s="241"/>
      <c r="DZ47" s="241"/>
      <c r="EA47" s="241"/>
      <c r="EB47" s="241"/>
      <c r="EC47" s="241"/>
      <c r="ED47" s="241"/>
      <c r="EE47" s="241"/>
      <c r="EF47" s="241"/>
      <c r="EG47" s="241"/>
      <c r="EH47" s="241"/>
      <c r="EI47" s="241"/>
      <c r="EJ47" s="241"/>
      <c r="EK47" s="241"/>
      <c r="EL47" s="241"/>
      <c r="EM47" s="241"/>
      <c r="EN47" s="241"/>
      <c r="EO47" s="241"/>
      <c r="EP47" s="241"/>
      <c r="EQ47" s="241"/>
      <c r="ER47" s="241"/>
      <c r="ES47" s="241"/>
      <c r="ET47" s="241"/>
      <c r="EU47" s="241"/>
      <c r="EV47" s="241"/>
      <c r="EW47" s="241"/>
      <c r="EX47" s="241"/>
      <c r="EY47" s="241"/>
      <c r="EZ47" s="241"/>
      <c r="FA47" s="241"/>
      <c r="FB47" s="241"/>
      <c r="FC47" s="241"/>
      <c r="FD47" s="241"/>
      <c r="FE47" s="241"/>
      <c r="FF47" s="241"/>
      <c r="FG47" s="241"/>
      <c r="FH47" s="241"/>
      <c r="FI47" s="241"/>
      <c r="FJ47" s="241"/>
      <c r="FK47" s="241"/>
      <c r="FL47" s="241"/>
      <c r="FM47" s="241"/>
      <c r="FN47" s="241"/>
      <c r="FO47" s="241"/>
      <c r="FP47" s="241"/>
      <c r="FQ47" s="241"/>
      <c r="FR47" s="241"/>
      <c r="FS47" s="241"/>
      <c r="FT47" s="241"/>
      <c r="FU47" s="241"/>
      <c r="FV47" s="241"/>
      <c r="FW47" s="241"/>
      <c r="FX47" s="241"/>
      <c r="FY47" s="241"/>
      <c r="FZ47" s="241"/>
      <c r="GA47" s="241"/>
      <c r="GB47" s="241"/>
      <c r="GC47" s="241"/>
      <c r="GD47" s="241"/>
      <c r="GE47" s="241"/>
      <c r="GF47" s="241"/>
      <c r="GG47" s="241"/>
      <c r="GH47" s="241"/>
      <c r="GI47" s="241"/>
      <c r="GJ47" s="241"/>
      <c r="GK47" s="241"/>
      <c r="GL47" s="241"/>
      <c r="GM47" s="241"/>
      <c r="GN47" s="241"/>
      <c r="GO47" s="241"/>
      <c r="GP47" s="241"/>
      <c r="GQ47" s="241"/>
      <c r="GR47" s="241"/>
      <c r="GS47" s="241"/>
      <c r="GT47" s="241"/>
      <c r="GU47" s="241"/>
      <c r="GV47" s="241"/>
      <c r="GW47" s="241"/>
      <c r="GX47" s="241"/>
      <c r="GY47" s="241"/>
      <c r="GZ47" s="241"/>
      <c r="HA47" s="241"/>
      <c r="HB47" s="241"/>
      <c r="HC47" s="241"/>
      <c r="HD47" s="241"/>
      <c r="HE47" s="241"/>
      <c r="HF47" s="241"/>
      <c r="HG47" s="241"/>
      <c r="HH47" s="241"/>
      <c r="HI47" s="241"/>
      <c r="HJ47" s="241"/>
      <c r="HK47" s="241"/>
      <c r="HL47" s="241"/>
      <c r="HM47" s="241"/>
      <c r="HN47" s="241"/>
      <c r="HO47" s="241"/>
      <c r="HP47" s="241"/>
      <c r="HQ47" s="241"/>
      <c r="HR47" s="241"/>
      <c r="HS47" s="241"/>
      <c r="HT47" s="241"/>
      <c r="HU47" s="241"/>
      <c r="HV47" s="241"/>
      <c r="HW47" s="241"/>
      <c r="HX47" s="241"/>
      <c r="HY47" s="241"/>
      <c r="HZ47" s="241"/>
      <c r="IA47" s="241"/>
      <c r="IB47" s="241"/>
      <c r="IC47" s="241"/>
      <c r="ID47" s="241"/>
      <c r="IE47" s="241"/>
      <c r="IF47" s="241"/>
      <c r="IG47" s="241"/>
      <c r="IH47" s="241"/>
      <c r="II47" s="241"/>
      <c r="IJ47" s="241"/>
      <c r="IK47" s="241"/>
      <c r="IL47" s="241"/>
      <c r="IM47" s="241"/>
      <c r="IN47" s="241"/>
      <c r="IO47" s="241"/>
      <c r="IP47" s="241"/>
      <c r="IQ47" s="241"/>
      <c r="IR47" s="241"/>
      <c r="IS47" s="241"/>
      <c r="IT47" s="241"/>
      <c r="IU47" s="241"/>
      <c r="IV47" s="241"/>
    </row>
    <row r="48" spans="1:256" s="241" customFormat="1" ht="15">
      <c r="A48" s="230"/>
      <c r="B48" s="231"/>
      <c r="C48" s="232"/>
      <c r="D48" s="242"/>
      <c r="E48" s="235"/>
      <c r="F48" s="245">
        <f>SUM(F46:F47)</f>
        <v>0</v>
      </c>
      <c r="G48" s="245"/>
      <c r="H48" s="245">
        <f>SUM(H46:H47)</f>
        <v>0</v>
      </c>
      <c r="I48" s="246"/>
      <c r="J48" s="293"/>
      <c r="K48" s="238"/>
      <c r="L48" s="239"/>
      <c r="M48" s="272"/>
      <c r="N48" s="247"/>
    </row>
    <row r="49" spans="1:123" s="241" customFormat="1">
      <c r="A49" s="230"/>
      <c r="B49" s="231"/>
      <c r="C49" s="232"/>
      <c r="D49" s="242"/>
      <c r="E49" s="235"/>
      <c r="F49" s="235"/>
      <c r="G49" s="235"/>
      <c r="H49" s="235"/>
      <c r="I49" s="270"/>
      <c r="J49" s="293"/>
      <c r="K49" s="238"/>
      <c r="L49" s="239"/>
      <c r="M49" s="272"/>
      <c r="N49" s="247"/>
    </row>
    <row r="50" spans="1:123" s="241" customFormat="1" ht="15">
      <c r="A50" s="300"/>
      <c r="B50" s="254" t="s">
        <v>364</v>
      </c>
      <c r="C50" s="255"/>
      <c r="D50" s="301"/>
      <c r="E50" s="253"/>
      <c r="F50" s="253"/>
      <c r="G50" s="253"/>
      <c r="H50" s="253"/>
      <c r="I50" s="293"/>
      <c r="J50" s="293"/>
      <c r="K50" s="238"/>
      <c r="L50" s="239"/>
      <c r="M50" s="272"/>
      <c r="N50" s="247"/>
    </row>
    <row r="51" spans="1:123" s="314" customFormat="1" ht="57">
      <c r="A51" s="230" t="s">
        <v>365</v>
      </c>
      <c r="B51" s="231" t="s">
        <v>366</v>
      </c>
      <c r="C51" s="302">
        <v>13</v>
      </c>
      <c r="D51" s="303" t="s">
        <v>328</v>
      </c>
      <c r="E51" s="304"/>
      <c r="F51" s="234">
        <f>C51*E51</f>
        <v>0</v>
      </c>
      <c r="G51" s="305" t="s">
        <v>329</v>
      </c>
      <c r="H51" s="306" t="s">
        <v>329</v>
      </c>
      <c r="I51" s="307"/>
      <c r="J51" s="308"/>
      <c r="K51" s="309"/>
      <c r="L51" s="310"/>
      <c r="M51" s="311"/>
      <c r="N51" s="312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  <c r="BO51" s="313"/>
      <c r="BP51" s="313"/>
      <c r="BQ51" s="313"/>
      <c r="BR51" s="313"/>
      <c r="BS51" s="313"/>
      <c r="BT51" s="313"/>
      <c r="BU51" s="313"/>
      <c r="BV51" s="313"/>
      <c r="BW51" s="313"/>
      <c r="BX51" s="313"/>
      <c r="BY51" s="313"/>
      <c r="BZ51" s="313"/>
      <c r="CA51" s="313"/>
      <c r="CB51" s="313"/>
      <c r="CC51" s="313"/>
      <c r="CD51" s="313"/>
      <c r="CE51" s="313"/>
      <c r="CF51" s="313"/>
      <c r="CG51" s="313"/>
      <c r="CH51" s="313"/>
      <c r="CI51" s="313"/>
      <c r="CJ51" s="313"/>
      <c r="CK51" s="313"/>
      <c r="CL51" s="313"/>
      <c r="CM51" s="313"/>
      <c r="CN51" s="313"/>
      <c r="CO51" s="313"/>
      <c r="CP51" s="313"/>
      <c r="CQ51" s="313"/>
      <c r="CR51" s="313"/>
      <c r="CS51" s="313"/>
      <c r="CT51" s="313"/>
      <c r="CU51" s="313"/>
      <c r="CV51" s="313"/>
      <c r="CW51" s="313"/>
      <c r="CX51" s="313"/>
      <c r="CY51" s="313"/>
      <c r="CZ51" s="313"/>
      <c r="DA51" s="313"/>
      <c r="DB51" s="313"/>
      <c r="DC51" s="313"/>
      <c r="DD51" s="313"/>
      <c r="DE51" s="313"/>
      <c r="DF51" s="313"/>
      <c r="DG51" s="313"/>
      <c r="DH51" s="313"/>
      <c r="DI51" s="313"/>
      <c r="DJ51" s="313"/>
      <c r="DK51" s="313"/>
      <c r="DL51" s="313"/>
      <c r="DM51" s="313"/>
      <c r="DN51" s="313"/>
      <c r="DO51" s="313"/>
      <c r="DP51" s="313"/>
      <c r="DQ51" s="313"/>
      <c r="DR51" s="313"/>
      <c r="DS51" s="313"/>
    </row>
    <row r="52" spans="1:123" s="314" customFormat="1" ht="71.25">
      <c r="A52" s="230" t="s">
        <v>367</v>
      </c>
      <c r="B52" s="231" t="s">
        <v>368</v>
      </c>
      <c r="C52" s="302">
        <v>20</v>
      </c>
      <c r="D52" s="303" t="s">
        <v>328</v>
      </c>
      <c r="E52" s="304"/>
      <c r="F52" s="234">
        <f>C52*E52</f>
        <v>0</v>
      </c>
      <c r="G52" s="305" t="s">
        <v>329</v>
      </c>
      <c r="H52" s="306" t="s">
        <v>329</v>
      </c>
      <c r="I52" s="307"/>
      <c r="J52" s="308"/>
      <c r="K52" s="309"/>
      <c r="L52" s="310"/>
      <c r="M52" s="311"/>
      <c r="N52" s="312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  <c r="BO52" s="313"/>
      <c r="BP52" s="313"/>
      <c r="BQ52" s="313"/>
      <c r="BR52" s="313"/>
      <c r="BS52" s="313"/>
      <c r="BT52" s="313"/>
      <c r="BU52" s="313"/>
      <c r="BV52" s="313"/>
      <c r="BW52" s="313"/>
      <c r="BX52" s="313"/>
      <c r="BY52" s="313"/>
      <c r="BZ52" s="313"/>
      <c r="CA52" s="313"/>
      <c r="CB52" s="313"/>
      <c r="CC52" s="313"/>
      <c r="CD52" s="313"/>
      <c r="CE52" s="313"/>
      <c r="CF52" s="313"/>
      <c r="CG52" s="313"/>
      <c r="CH52" s="313"/>
      <c r="CI52" s="313"/>
      <c r="CJ52" s="313"/>
      <c r="CK52" s="313"/>
      <c r="CL52" s="313"/>
      <c r="CM52" s="313"/>
      <c r="CN52" s="313"/>
      <c r="CO52" s="313"/>
      <c r="CP52" s="313"/>
      <c r="CQ52" s="313"/>
      <c r="CR52" s="313"/>
      <c r="CS52" s="313"/>
      <c r="CT52" s="313"/>
      <c r="CU52" s="313"/>
      <c r="CV52" s="313"/>
      <c r="CW52" s="313"/>
      <c r="CX52" s="313"/>
      <c r="CY52" s="313"/>
      <c r="CZ52" s="313"/>
      <c r="DA52" s="313"/>
      <c r="DB52" s="313"/>
      <c r="DC52" s="313"/>
      <c r="DD52" s="313"/>
      <c r="DE52" s="313"/>
      <c r="DF52" s="313"/>
      <c r="DG52" s="313"/>
      <c r="DH52" s="313"/>
      <c r="DI52" s="313"/>
      <c r="DJ52" s="313"/>
      <c r="DK52" s="313"/>
      <c r="DL52" s="313"/>
      <c r="DM52" s="313"/>
      <c r="DN52" s="313"/>
      <c r="DO52" s="313"/>
      <c r="DP52" s="313"/>
      <c r="DQ52" s="313"/>
      <c r="DR52" s="313"/>
      <c r="DS52" s="313"/>
    </row>
    <row r="53" spans="1:123" s="314" customFormat="1" ht="57">
      <c r="A53" s="230" t="s">
        <v>369</v>
      </c>
      <c r="B53" s="231" t="s">
        <v>370</v>
      </c>
      <c r="C53" s="302">
        <v>1</v>
      </c>
      <c r="D53" s="303" t="s">
        <v>328</v>
      </c>
      <c r="E53" s="304"/>
      <c r="F53" s="234">
        <f>C53*E53</f>
        <v>0</v>
      </c>
      <c r="G53" s="305" t="s">
        <v>329</v>
      </c>
      <c r="H53" s="306" t="s">
        <v>329</v>
      </c>
      <c r="I53" s="307"/>
      <c r="J53" s="308"/>
      <c r="K53" s="309"/>
      <c r="L53" s="310"/>
      <c r="M53" s="311"/>
      <c r="N53" s="312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  <c r="BO53" s="313"/>
      <c r="BP53" s="313"/>
      <c r="BQ53" s="313"/>
      <c r="BR53" s="313"/>
      <c r="BS53" s="313"/>
      <c r="BT53" s="313"/>
      <c r="BU53" s="313"/>
      <c r="BV53" s="313"/>
      <c r="BW53" s="313"/>
      <c r="BX53" s="313"/>
      <c r="BY53" s="313"/>
      <c r="BZ53" s="313"/>
      <c r="CA53" s="313"/>
      <c r="CB53" s="313"/>
      <c r="CC53" s="313"/>
      <c r="CD53" s="313"/>
      <c r="CE53" s="313"/>
      <c r="CF53" s="313"/>
      <c r="CG53" s="313"/>
      <c r="CH53" s="313"/>
      <c r="CI53" s="313"/>
      <c r="CJ53" s="313"/>
      <c r="CK53" s="313"/>
      <c r="CL53" s="313"/>
      <c r="CM53" s="313"/>
      <c r="CN53" s="313"/>
      <c r="CO53" s="313"/>
      <c r="CP53" s="313"/>
      <c r="CQ53" s="313"/>
      <c r="CR53" s="313"/>
      <c r="CS53" s="313"/>
      <c r="CT53" s="313"/>
      <c r="CU53" s="313"/>
      <c r="CV53" s="313"/>
      <c r="CW53" s="313"/>
      <c r="CX53" s="313"/>
      <c r="CY53" s="313"/>
      <c r="CZ53" s="313"/>
      <c r="DA53" s="313"/>
      <c r="DB53" s="313"/>
      <c r="DC53" s="313"/>
      <c r="DD53" s="313"/>
      <c r="DE53" s="313"/>
      <c r="DF53" s="313"/>
      <c r="DG53" s="313"/>
      <c r="DH53" s="313"/>
      <c r="DI53" s="313"/>
      <c r="DJ53" s="313"/>
      <c r="DK53" s="313"/>
      <c r="DL53" s="313"/>
      <c r="DM53" s="313"/>
      <c r="DN53" s="313"/>
      <c r="DO53" s="313"/>
      <c r="DP53" s="313"/>
      <c r="DQ53" s="313"/>
      <c r="DR53" s="313"/>
      <c r="DS53" s="313"/>
    </row>
    <row r="54" spans="1:123" s="241" customFormat="1" ht="57">
      <c r="A54" s="230" t="s">
        <v>371</v>
      </c>
      <c r="B54" s="231" t="s">
        <v>372</v>
      </c>
      <c r="C54" s="302">
        <v>20</v>
      </c>
      <c r="D54" s="242" t="s">
        <v>328</v>
      </c>
      <c r="E54" s="304"/>
      <c r="F54" s="235">
        <f>C54*E54</f>
        <v>0</v>
      </c>
      <c r="G54" s="315" t="s">
        <v>329</v>
      </c>
      <c r="H54" s="263" t="s">
        <v>329</v>
      </c>
      <c r="I54" s="316"/>
      <c r="J54" s="317"/>
      <c r="K54" s="238"/>
      <c r="L54" s="239"/>
      <c r="M54" s="318"/>
      <c r="N54" s="319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320"/>
      <c r="AO54" s="320"/>
      <c r="AP54" s="320"/>
      <c r="AQ54" s="320"/>
      <c r="AR54" s="320"/>
      <c r="AS54" s="320"/>
      <c r="AT54" s="320"/>
      <c r="AU54" s="320"/>
      <c r="AV54" s="320"/>
      <c r="AW54" s="320"/>
      <c r="AX54" s="320"/>
      <c r="AY54" s="320"/>
      <c r="AZ54" s="320"/>
      <c r="BA54" s="320"/>
      <c r="BB54" s="320"/>
      <c r="BC54" s="320"/>
      <c r="BD54" s="320"/>
      <c r="BE54" s="320"/>
      <c r="BF54" s="320"/>
      <c r="BG54" s="320"/>
      <c r="BH54" s="320"/>
      <c r="BI54" s="320"/>
      <c r="BJ54" s="320"/>
      <c r="BK54" s="320"/>
      <c r="BL54" s="320"/>
      <c r="BM54" s="320"/>
      <c r="BN54" s="320"/>
      <c r="BO54" s="320"/>
      <c r="BP54" s="320"/>
      <c r="BQ54" s="320"/>
      <c r="BR54" s="320"/>
      <c r="BS54" s="320"/>
      <c r="BT54" s="320"/>
      <c r="BU54" s="320"/>
      <c r="BV54" s="320"/>
      <c r="BW54" s="320"/>
      <c r="BX54" s="320"/>
      <c r="BY54" s="320"/>
      <c r="BZ54" s="320"/>
      <c r="CA54" s="320"/>
      <c r="CB54" s="320"/>
      <c r="CC54" s="320"/>
      <c r="CD54" s="320"/>
      <c r="CE54" s="320"/>
      <c r="CF54" s="320"/>
      <c r="CG54" s="320"/>
      <c r="CH54" s="320"/>
      <c r="CI54" s="320"/>
      <c r="CJ54" s="320"/>
      <c r="CK54" s="320"/>
      <c r="CL54" s="320"/>
      <c r="CM54" s="320"/>
      <c r="CN54" s="320"/>
      <c r="CO54" s="320"/>
      <c r="CP54" s="320"/>
      <c r="CQ54" s="320"/>
      <c r="CR54" s="320"/>
      <c r="CS54" s="320"/>
      <c r="CT54" s="320"/>
      <c r="CU54" s="320"/>
      <c r="CV54" s="320"/>
      <c r="CW54" s="320"/>
      <c r="CX54" s="320"/>
      <c r="CY54" s="320"/>
      <c r="CZ54" s="320"/>
      <c r="DA54" s="320"/>
      <c r="DB54" s="320"/>
      <c r="DC54" s="320"/>
      <c r="DD54" s="320"/>
      <c r="DE54" s="320"/>
      <c r="DF54" s="320"/>
      <c r="DG54" s="320"/>
      <c r="DH54" s="320"/>
      <c r="DI54" s="320"/>
      <c r="DJ54" s="320"/>
      <c r="DK54" s="320"/>
      <c r="DL54" s="320"/>
      <c r="DM54" s="320"/>
      <c r="DN54" s="320"/>
      <c r="DO54" s="320"/>
      <c r="DP54" s="320"/>
      <c r="DQ54" s="320"/>
      <c r="DR54" s="320"/>
      <c r="DS54" s="320"/>
    </row>
    <row r="55" spans="1:123" s="241" customFormat="1" ht="28.5">
      <c r="A55" s="230" t="s">
        <v>373</v>
      </c>
      <c r="B55" s="321" t="s">
        <v>374</v>
      </c>
      <c r="C55" s="322">
        <v>54</v>
      </c>
      <c r="D55" s="323" t="s">
        <v>328</v>
      </c>
      <c r="E55" s="324" t="s">
        <v>329</v>
      </c>
      <c r="F55" s="325" t="s">
        <v>329</v>
      </c>
      <c r="G55" s="263"/>
      <c r="H55" s="235">
        <f>C55*G55</f>
        <v>0</v>
      </c>
      <c r="I55" s="316"/>
      <c r="J55" s="317"/>
      <c r="K55" s="238"/>
      <c r="L55" s="239"/>
      <c r="M55" s="318"/>
      <c r="N55" s="319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20"/>
      <c r="AM55" s="320"/>
      <c r="AN55" s="320"/>
      <c r="AO55" s="320"/>
      <c r="AP55" s="320"/>
      <c r="AQ55" s="320"/>
      <c r="AR55" s="320"/>
      <c r="AS55" s="320"/>
      <c r="AT55" s="320"/>
      <c r="AU55" s="320"/>
      <c r="AV55" s="320"/>
      <c r="AW55" s="320"/>
      <c r="AX55" s="320"/>
      <c r="AY55" s="320"/>
      <c r="AZ55" s="320"/>
      <c r="BA55" s="320"/>
      <c r="BB55" s="320"/>
      <c r="BC55" s="320"/>
      <c r="BD55" s="320"/>
      <c r="BE55" s="320"/>
      <c r="BF55" s="320"/>
      <c r="BG55" s="320"/>
      <c r="BH55" s="320"/>
      <c r="BI55" s="320"/>
      <c r="BJ55" s="320"/>
      <c r="BK55" s="320"/>
      <c r="BL55" s="320"/>
      <c r="BM55" s="320"/>
      <c r="BN55" s="320"/>
      <c r="BO55" s="320"/>
      <c r="BP55" s="320"/>
      <c r="BQ55" s="320"/>
      <c r="BR55" s="320"/>
      <c r="BS55" s="320"/>
      <c r="BT55" s="320"/>
      <c r="BU55" s="320"/>
      <c r="BV55" s="320"/>
      <c r="BW55" s="320"/>
      <c r="BX55" s="320"/>
      <c r="BY55" s="320"/>
      <c r="BZ55" s="320"/>
      <c r="CA55" s="320"/>
      <c r="CB55" s="320"/>
      <c r="CC55" s="320"/>
      <c r="CD55" s="320"/>
      <c r="CE55" s="320"/>
      <c r="CF55" s="320"/>
      <c r="CG55" s="320"/>
      <c r="CH55" s="320"/>
      <c r="CI55" s="320"/>
      <c r="CJ55" s="320"/>
      <c r="CK55" s="320"/>
      <c r="CL55" s="320"/>
      <c r="CM55" s="320"/>
      <c r="CN55" s="320"/>
      <c r="CO55" s="320"/>
      <c r="CP55" s="320"/>
      <c r="CQ55" s="320"/>
      <c r="CR55" s="320"/>
      <c r="CS55" s="320"/>
      <c r="CT55" s="320"/>
      <c r="CU55" s="320"/>
      <c r="CV55" s="320"/>
      <c r="CW55" s="320"/>
      <c r="CX55" s="320"/>
      <c r="CY55" s="320"/>
      <c r="CZ55" s="320"/>
      <c r="DA55" s="320"/>
      <c r="DB55" s="320"/>
      <c r="DC55" s="320"/>
      <c r="DD55" s="320"/>
      <c r="DE55" s="320"/>
      <c r="DF55" s="320"/>
      <c r="DG55" s="320"/>
      <c r="DH55" s="320"/>
      <c r="DI55" s="320"/>
      <c r="DJ55" s="320"/>
      <c r="DK55" s="320"/>
      <c r="DL55" s="320"/>
      <c r="DM55" s="320"/>
      <c r="DN55" s="320"/>
      <c r="DO55" s="320"/>
      <c r="DP55" s="320"/>
      <c r="DQ55" s="320"/>
      <c r="DR55" s="320"/>
      <c r="DS55" s="320"/>
    </row>
    <row r="56" spans="1:123" s="241" customFormat="1">
      <c r="A56" s="230" t="s">
        <v>375</v>
      </c>
      <c r="B56" s="260" t="s">
        <v>376</v>
      </c>
      <c r="C56" s="269">
        <v>19</v>
      </c>
      <c r="D56" s="262" t="s">
        <v>377</v>
      </c>
      <c r="E56" s="326" t="s">
        <v>329</v>
      </c>
      <c r="F56" s="263" t="s">
        <v>329</v>
      </c>
      <c r="G56" s="263"/>
      <c r="H56" s="235">
        <f>C56*G56</f>
        <v>0</v>
      </c>
      <c r="I56" s="316"/>
      <c r="J56" s="317"/>
      <c r="K56" s="238"/>
      <c r="L56" s="239"/>
      <c r="M56" s="318"/>
      <c r="N56" s="319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  <c r="AQ56" s="320"/>
      <c r="AR56" s="320"/>
      <c r="AS56" s="320"/>
      <c r="AT56" s="320"/>
      <c r="AU56" s="320"/>
      <c r="AV56" s="320"/>
      <c r="AW56" s="320"/>
      <c r="AX56" s="320"/>
      <c r="AY56" s="320"/>
      <c r="AZ56" s="320"/>
      <c r="BA56" s="320"/>
      <c r="BB56" s="320"/>
      <c r="BC56" s="320"/>
      <c r="BD56" s="320"/>
      <c r="BE56" s="320"/>
      <c r="BF56" s="320"/>
      <c r="BG56" s="320"/>
      <c r="BH56" s="320"/>
      <c r="BI56" s="320"/>
      <c r="BJ56" s="320"/>
      <c r="BK56" s="320"/>
      <c r="BL56" s="320"/>
      <c r="BM56" s="320"/>
      <c r="BN56" s="320"/>
      <c r="BO56" s="320"/>
      <c r="BP56" s="320"/>
      <c r="BQ56" s="320"/>
      <c r="BR56" s="320"/>
      <c r="BS56" s="320"/>
      <c r="BT56" s="320"/>
      <c r="BU56" s="320"/>
      <c r="BV56" s="320"/>
      <c r="BW56" s="320"/>
      <c r="BX56" s="320"/>
      <c r="BY56" s="320"/>
      <c r="BZ56" s="320"/>
      <c r="CA56" s="320"/>
      <c r="CB56" s="320"/>
      <c r="CC56" s="320"/>
      <c r="CD56" s="320"/>
      <c r="CE56" s="320"/>
      <c r="CF56" s="320"/>
      <c r="CG56" s="320"/>
      <c r="CH56" s="320"/>
      <c r="CI56" s="320"/>
      <c r="CJ56" s="320"/>
      <c r="CK56" s="320"/>
      <c r="CL56" s="320"/>
      <c r="CM56" s="320"/>
      <c r="CN56" s="320"/>
      <c r="CO56" s="320"/>
      <c r="CP56" s="320"/>
      <c r="CQ56" s="320"/>
      <c r="CR56" s="320"/>
      <c r="CS56" s="320"/>
      <c r="CT56" s="320"/>
      <c r="CU56" s="320"/>
      <c r="CV56" s="320"/>
      <c r="CW56" s="320"/>
      <c r="CX56" s="320"/>
      <c r="CY56" s="320"/>
      <c r="CZ56" s="320"/>
      <c r="DA56" s="320"/>
      <c r="DB56" s="320"/>
      <c r="DC56" s="320"/>
      <c r="DD56" s="320"/>
      <c r="DE56" s="320"/>
      <c r="DF56" s="320"/>
      <c r="DG56" s="320"/>
      <c r="DH56" s="320"/>
      <c r="DI56" s="320"/>
      <c r="DJ56" s="320"/>
      <c r="DK56" s="320"/>
      <c r="DL56" s="320"/>
      <c r="DM56" s="320"/>
      <c r="DN56" s="320"/>
      <c r="DO56" s="320"/>
      <c r="DP56" s="320"/>
      <c r="DQ56" s="320"/>
      <c r="DR56" s="320"/>
      <c r="DS56" s="320"/>
    </row>
    <row r="57" spans="1:123" s="241" customFormat="1">
      <c r="A57" s="230" t="s">
        <v>378</v>
      </c>
      <c r="B57" s="231" t="s">
        <v>379</v>
      </c>
      <c r="C57" s="232">
        <v>1</v>
      </c>
      <c r="D57" s="242" t="s">
        <v>328</v>
      </c>
      <c r="E57" s="327" t="s">
        <v>329</v>
      </c>
      <c r="F57" s="235" t="s">
        <v>329</v>
      </c>
      <c r="G57" s="235"/>
      <c r="H57" s="235">
        <f>C57*G57</f>
        <v>0</v>
      </c>
      <c r="I57" s="270"/>
      <c r="J57" s="271"/>
      <c r="K57" s="238"/>
      <c r="L57" s="239"/>
      <c r="M57" s="272"/>
      <c r="N57" s="247"/>
    </row>
    <row r="58" spans="1:123" s="241" customFormat="1" ht="15">
      <c r="A58" s="230"/>
      <c r="B58" s="231"/>
      <c r="C58" s="232"/>
      <c r="D58" s="242"/>
      <c r="E58" s="235"/>
      <c r="F58" s="245">
        <f>SUM(F51:F57)</f>
        <v>0</v>
      </c>
      <c r="G58" s="245"/>
      <c r="H58" s="245">
        <f>SUM(H51:H57)</f>
        <v>0</v>
      </c>
      <c r="I58" s="246"/>
      <c r="J58" s="293"/>
      <c r="K58" s="238"/>
      <c r="L58" s="239"/>
      <c r="M58" s="272"/>
      <c r="N58" s="247"/>
    </row>
    <row r="59" spans="1:123" s="241" customFormat="1" ht="15">
      <c r="A59" s="230"/>
      <c r="B59" s="231"/>
      <c r="C59" s="232"/>
      <c r="D59" s="242"/>
      <c r="E59" s="235"/>
      <c r="F59" s="245"/>
      <c r="G59" s="245"/>
      <c r="H59" s="245"/>
      <c r="I59" s="246"/>
      <c r="J59" s="293"/>
      <c r="K59" s="238"/>
      <c r="L59" s="239"/>
      <c r="M59" s="272"/>
      <c r="N59" s="247"/>
    </row>
    <row r="60" spans="1:123" s="240" customFormat="1" ht="15">
      <c r="A60" s="328"/>
      <c r="B60" s="329"/>
      <c r="C60" s="330"/>
      <c r="D60" s="330"/>
      <c r="E60" s="330"/>
      <c r="F60" s="245"/>
      <c r="G60" s="330"/>
      <c r="H60" s="245"/>
      <c r="J60" s="331"/>
      <c r="K60" s="239"/>
      <c r="L60" s="239"/>
    </row>
    <row r="61" spans="1:123">
      <c r="A61" s="332"/>
      <c r="B61" s="333" t="s">
        <v>380</v>
      </c>
      <c r="C61" s="334"/>
      <c r="D61" s="332"/>
      <c r="E61" s="332"/>
      <c r="F61" s="332"/>
      <c r="G61" s="332"/>
      <c r="H61" s="332"/>
      <c r="I61" s="335"/>
      <c r="M61" s="336"/>
      <c r="N61" s="336"/>
      <c r="O61" s="337"/>
      <c r="P61" s="337"/>
      <c r="Q61" s="337"/>
    </row>
    <row r="62" spans="1:123">
      <c r="A62" s="216"/>
      <c r="B62" s="179"/>
      <c r="C62" s="338"/>
    </row>
    <row r="63" spans="1:123">
      <c r="A63" s="216"/>
      <c r="B63" s="179"/>
      <c r="C63" s="338"/>
    </row>
    <row r="64" spans="1:123">
      <c r="A64" s="216"/>
      <c r="B64" s="179"/>
      <c r="C64" s="338"/>
    </row>
    <row r="65" spans="1:3">
      <c r="A65" s="216"/>
      <c r="B65" s="179"/>
      <c r="C65" s="338"/>
    </row>
    <row r="66" spans="1:3">
      <c r="A66" s="216"/>
      <c r="B66" s="179"/>
      <c r="C66" s="338"/>
    </row>
    <row r="67" spans="1:3">
      <c r="A67" s="216"/>
      <c r="B67" s="179"/>
      <c r="C67" s="338"/>
    </row>
    <row r="68" spans="1:3">
      <c r="A68" s="216"/>
      <c r="B68" s="179"/>
      <c r="C68" s="338"/>
    </row>
    <row r="69" spans="1:3">
      <c r="A69" s="216"/>
      <c r="B69" s="179"/>
      <c r="C69" s="338"/>
    </row>
    <row r="70" spans="1:3">
      <c r="A70" s="216"/>
      <c r="B70" s="179"/>
      <c r="C70" s="338"/>
    </row>
    <row r="71" spans="1:3">
      <c r="A71" s="178"/>
      <c r="B71" s="179"/>
      <c r="C71" s="338"/>
    </row>
    <row r="72" spans="1:3">
      <c r="A72" s="178"/>
      <c r="B72" s="179"/>
      <c r="C72" s="338"/>
    </row>
    <row r="73" spans="1:3">
      <c r="A73" s="178"/>
      <c r="B73" s="179"/>
      <c r="C73" s="338"/>
    </row>
    <row r="74" spans="1:3">
      <c r="A74" s="178"/>
      <c r="B74" s="179"/>
      <c r="C74" s="338"/>
    </row>
    <row r="75" spans="1:3">
      <c r="A75" s="178"/>
      <c r="B75" s="179"/>
      <c r="C75" s="338"/>
    </row>
    <row r="76" spans="1:3">
      <c r="A76" s="178"/>
      <c r="B76" s="179"/>
      <c r="C76" s="338"/>
    </row>
    <row r="77" spans="1:3">
      <c r="A77" s="178"/>
      <c r="B77" s="179"/>
      <c r="C77" s="338"/>
    </row>
    <row r="78" spans="1:3">
      <c r="A78" s="178"/>
      <c r="B78" s="179"/>
      <c r="C78" s="338"/>
    </row>
    <row r="79" spans="1:3">
      <c r="A79" s="178"/>
      <c r="B79" s="179"/>
      <c r="C79" s="338"/>
    </row>
    <row r="80" spans="1:3">
      <c r="A80" s="178"/>
      <c r="B80" s="179"/>
      <c r="C80" s="338"/>
    </row>
    <row r="81" spans="1:3">
      <c r="A81" s="178"/>
      <c r="B81" s="179"/>
      <c r="C81" s="338"/>
    </row>
    <row r="82" spans="1:3">
      <c r="A82" s="178"/>
      <c r="B82" s="179"/>
      <c r="C82" s="338"/>
    </row>
    <row r="83" spans="1:3">
      <c r="A83" s="178"/>
      <c r="B83" s="179"/>
      <c r="C83" s="338"/>
    </row>
    <row r="84" spans="1:3">
      <c r="A84" s="178"/>
      <c r="B84" s="179"/>
      <c r="C84" s="338"/>
    </row>
    <row r="85" spans="1:3">
      <c r="A85" s="178"/>
      <c r="B85" s="179"/>
      <c r="C85" s="338"/>
    </row>
    <row r="86" spans="1:3">
      <c r="A86" s="178"/>
      <c r="B86" s="179"/>
      <c r="C86" s="338"/>
    </row>
    <row r="87" spans="1:3">
      <c r="A87" s="178"/>
      <c r="B87" s="179"/>
      <c r="C87" s="338"/>
    </row>
    <row r="88" spans="1:3">
      <c r="A88" s="178"/>
      <c r="B88" s="179"/>
      <c r="C88" s="338"/>
    </row>
    <row r="89" spans="1:3">
      <c r="A89" s="178"/>
      <c r="B89" s="179"/>
      <c r="C89" s="338"/>
    </row>
    <row r="90" spans="1:3">
      <c r="A90" s="178"/>
      <c r="B90" s="179"/>
      <c r="C90" s="338"/>
    </row>
    <row r="91" spans="1:3">
      <c r="A91" s="178"/>
      <c r="B91" s="179"/>
      <c r="C91" s="338"/>
    </row>
    <row r="92" spans="1:3">
      <c r="A92" s="178"/>
      <c r="B92" s="179"/>
      <c r="C92" s="338"/>
    </row>
    <row r="93" spans="1:3">
      <c r="A93" s="178"/>
      <c r="B93" s="179"/>
      <c r="C93" s="338"/>
    </row>
    <row r="94" spans="1:3">
      <c r="A94" s="178"/>
      <c r="B94" s="179"/>
      <c r="C94" s="338"/>
    </row>
    <row r="95" spans="1:3">
      <c r="A95" s="178"/>
      <c r="B95" s="179"/>
      <c r="C95" s="338"/>
    </row>
    <row r="96" spans="1:3">
      <c r="A96" s="178"/>
      <c r="B96" s="179"/>
      <c r="C96" s="338"/>
    </row>
    <row r="97" spans="1:3">
      <c r="A97" s="178"/>
      <c r="B97" s="179"/>
      <c r="C97" s="338"/>
    </row>
    <row r="98" spans="1:3">
      <c r="A98" s="178"/>
      <c r="B98" s="179"/>
      <c r="C98" s="338"/>
    </row>
    <row r="99" spans="1:3">
      <c r="A99" s="178"/>
      <c r="B99" s="179"/>
      <c r="C99" s="338"/>
    </row>
    <row r="100" spans="1:3">
      <c r="A100" s="178"/>
      <c r="B100" s="179"/>
      <c r="C100" s="338"/>
    </row>
    <row r="101" spans="1:3">
      <c r="A101" s="178"/>
      <c r="B101" s="179"/>
      <c r="C101" s="338"/>
    </row>
    <row r="102" spans="1:3">
      <c r="A102" s="178"/>
      <c r="B102" s="179"/>
      <c r="C102" s="338"/>
    </row>
    <row r="103" spans="1:3">
      <c r="A103" s="178"/>
      <c r="B103" s="179"/>
      <c r="C103" s="338"/>
    </row>
    <row r="104" spans="1:3">
      <c r="A104" s="178"/>
      <c r="B104" s="179"/>
      <c r="C104" s="338"/>
    </row>
    <row r="105" spans="1:3">
      <c r="A105" s="178"/>
      <c r="B105" s="179"/>
      <c r="C105" s="338"/>
    </row>
    <row r="106" spans="1:3">
      <c r="A106" s="178"/>
      <c r="B106" s="179"/>
      <c r="C106" s="338"/>
    </row>
    <row r="107" spans="1:3">
      <c r="A107" s="178"/>
      <c r="B107" s="179"/>
      <c r="C107" s="338"/>
    </row>
    <row r="108" spans="1:3">
      <c r="A108" s="178"/>
      <c r="B108" s="179"/>
      <c r="C108" s="338"/>
    </row>
    <row r="109" spans="1:3">
      <c r="A109" s="178"/>
      <c r="B109" s="179"/>
      <c r="C109" s="338"/>
    </row>
    <row r="110" spans="1:3">
      <c r="A110" s="178"/>
      <c r="B110" s="179"/>
      <c r="C110" s="338"/>
    </row>
    <row r="111" spans="1:3">
      <c r="A111" s="178"/>
      <c r="B111" s="179"/>
      <c r="C111" s="338"/>
    </row>
    <row r="112" spans="1:3">
      <c r="A112" s="178"/>
      <c r="B112" s="179"/>
      <c r="C112" s="338"/>
    </row>
    <row r="113" spans="1:3">
      <c r="A113" s="178"/>
      <c r="B113" s="179"/>
      <c r="C113" s="338"/>
    </row>
    <row r="114" spans="1:3">
      <c r="A114" s="178"/>
      <c r="B114" s="179"/>
      <c r="C114" s="338"/>
    </row>
    <row r="115" spans="1:3">
      <c r="A115" s="178"/>
      <c r="B115" s="179"/>
      <c r="C115" s="338"/>
    </row>
    <row r="116" spans="1:3">
      <c r="A116" s="178"/>
      <c r="B116" s="179"/>
      <c r="C116" s="338"/>
    </row>
    <row r="117" spans="1:3">
      <c r="A117" s="178"/>
      <c r="B117" s="179"/>
      <c r="C117" s="338"/>
    </row>
    <row r="118" spans="1:3">
      <c r="A118" s="178"/>
      <c r="B118" s="179"/>
      <c r="C118" s="338"/>
    </row>
    <row r="119" spans="1:3">
      <c r="A119" s="178"/>
      <c r="B119" s="179"/>
      <c r="C119" s="338"/>
    </row>
    <row r="120" spans="1:3">
      <c r="A120" s="178"/>
      <c r="B120" s="179"/>
      <c r="C120" s="338"/>
    </row>
    <row r="121" spans="1:3">
      <c r="A121" s="178"/>
      <c r="B121" s="179"/>
      <c r="C121" s="338"/>
    </row>
    <row r="122" spans="1:3">
      <c r="A122" s="178"/>
      <c r="B122" s="179"/>
      <c r="C122" s="338"/>
    </row>
    <row r="123" spans="1:3">
      <c r="A123" s="178"/>
      <c r="B123" s="179"/>
      <c r="C123" s="338"/>
    </row>
    <row r="124" spans="1:3">
      <c r="A124" s="178"/>
      <c r="B124" s="179"/>
      <c r="C124" s="338"/>
    </row>
    <row r="125" spans="1:3">
      <c r="A125" s="178"/>
      <c r="B125" s="179"/>
      <c r="C125" s="338"/>
    </row>
    <row r="126" spans="1:3">
      <c r="A126" s="178"/>
      <c r="B126" s="179"/>
      <c r="C126" s="338"/>
    </row>
    <row r="127" spans="1:3">
      <c r="A127" s="178"/>
      <c r="B127" s="179"/>
      <c r="C127" s="338"/>
    </row>
    <row r="128" spans="1:3">
      <c r="A128" s="178"/>
      <c r="B128" s="179"/>
      <c r="C128" s="338"/>
    </row>
    <row r="129" spans="1:3">
      <c r="A129" s="178"/>
      <c r="B129" s="179"/>
      <c r="C129" s="338"/>
    </row>
    <row r="130" spans="1:3">
      <c r="A130" s="178"/>
      <c r="B130" s="179"/>
      <c r="C130" s="338"/>
    </row>
    <row r="131" spans="1:3">
      <c r="A131" s="178"/>
      <c r="B131" s="179"/>
      <c r="C131" s="338"/>
    </row>
    <row r="132" spans="1:3">
      <c r="A132" s="178"/>
      <c r="B132" s="179"/>
      <c r="C132" s="338"/>
    </row>
    <row r="133" spans="1:3">
      <c r="A133" s="178"/>
      <c r="B133" s="179"/>
      <c r="C133" s="338"/>
    </row>
    <row r="134" spans="1:3">
      <c r="A134" s="178"/>
      <c r="B134" s="179"/>
      <c r="C134" s="338"/>
    </row>
    <row r="135" spans="1:3">
      <c r="A135" s="178"/>
      <c r="B135" s="179"/>
      <c r="C135" s="338"/>
    </row>
    <row r="136" spans="1:3">
      <c r="A136" s="178"/>
      <c r="B136" s="179"/>
      <c r="C136" s="338"/>
    </row>
    <row r="137" spans="1:3">
      <c r="A137" s="178"/>
      <c r="B137" s="179"/>
      <c r="C137" s="338"/>
    </row>
    <row r="138" spans="1:3">
      <c r="A138" s="178"/>
      <c r="B138" s="179"/>
      <c r="C138" s="338"/>
    </row>
    <row r="139" spans="1:3">
      <c r="A139" s="178"/>
      <c r="B139" s="179"/>
      <c r="C139" s="338"/>
    </row>
    <row r="140" spans="1:3">
      <c r="A140" s="178"/>
      <c r="B140" s="179"/>
      <c r="C140" s="338"/>
    </row>
    <row r="141" spans="1:3">
      <c r="A141" s="178"/>
      <c r="B141" s="179"/>
      <c r="C141" s="338"/>
    </row>
    <row r="142" spans="1:3">
      <c r="A142" s="178"/>
      <c r="B142" s="179"/>
      <c r="C142" s="338"/>
    </row>
    <row r="143" spans="1:3">
      <c r="A143" s="178"/>
      <c r="B143" s="179"/>
      <c r="C143" s="338"/>
    </row>
    <row r="144" spans="1:3">
      <c r="A144" s="178"/>
      <c r="B144" s="179"/>
      <c r="C144" s="338"/>
    </row>
    <row r="145" spans="1:3">
      <c r="A145" s="178"/>
      <c r="B145" s="179"/>
      <c r="C145" s="338"/>
    </row>
    <row r="146" spans="1:3">
      <c r="A146" s="178"/>
      <c r="B146" s="179"/>
      <c r="C146" s="338"/>
    </row>
    <row r="147" spans="1:3">
      <c r="A147" s="178"/>
      <c r="B147" s="179"/>
      <c r="C147" s="338"/>
    </row>
    <row r="148" spans="1:3">
      <c r="A148" s="178"/>
      <c r="B148" s="179"/>
      <c r="C148" s="338"/>
    </row>
    <row r="149" spans="1:3">
      <c r="A149" s="178"/>
      <c r="B149" s="179"/>
      <c r="C149" s="338"/>
    </row>
    <row r="150" spans="1:3">
      <c r="A150" s="178"/>
      <c r="B150" s="179"/>
      <c r="C150" s="338"/>
    </row>
    <row r="151" spans="1:3">
      <c r="A151" s="178"/>
      <c r="B151" s="179"/>
      <c r="C151" s="338"/>
    </row>
    <row r="152" spans="1:3">
      <c r="A152" s="178"/>
      <c r="B152" s="179"/>
      <c r="C152" s="338"/>
    </row>
    <row r="153" spans="1:3">
      <c r="A153" s="178"/>
      <c r="B153" s="179"/>
      <c r="C153" s="338"/>
    </row>
    <row r="154" spans="1:3">
      <c r="A154" s="178"/>
      <c r="B154" s="179"/>
      <c r="C154" s="338"/>
    </row>
    <row r="155" spans="1:3">
      <c r="A155" s="178"/>
      <c r="B155" s="179"/>
      <c r="C155" s="338"/>
    </row>
    <row r="156" spans="1:3">
      <c r="A156" s="178"/>
      <c r="B156" s="179"/>
      <c r="C156" s="338"/>
    </row>
    <row r="157" spans="1:3">
      <c r="A157" s="178"/>
      <c r="B157" s="179"/>
      <c r="C157" s="338"/>
    </row>
    <row r="158" spans="1:3">
      <c r="A158" s="178"/>
      <c r="B158" s="179"/>
      <c r="C158" s="338"/>
    </row>
    <row r="159" spans="1:3">
      <c r="A159" s="178"/>
      <c r="B159" s="179"/>
      <c r="C159" s="338"/>
    </row>
    <row r="160" spans="1:3">
      <c r="A160" s="178"/>
      <c r="B160" s="179"/>
      <c r="C160" s="338"/>
    </row>
    <row r="161" spans="1:3">
      <c r="A161" s="178"/>
      <c r="B161" s="179"/>
      <c r="C161" s="338"/>
    </row>
    <row r="162" spans="1:3">
      <c r="A162" s="178"/>
      <c r="B162" s="179"/>
      <c r="C162" s="338"/>
    </row>
    <row r="163" spans="1:3">
      <c r="A163" s="178"/>
      <c r="B163" s="179"/>
      <c r="C163" s="338"/>
    </row>
    <row r="164" spans="1:3">
      <c r="A164" s="178"/>
      <c r="B164" s="179"/>
      <c r="C164" s="338"/>
    </row>
    <row r="165" spans="1:3">
      <c r="A165" s="178"/>
      <c r="B165" s="179"/>
      <c r="C165" s="338"/>
    </row>
    <row r="166" spans="1:3">
      <c r="A166" s="178"/>
      <c r="B166" s="179"/>
      <c r="C166" s="338"/>
    </row>
    <row r="167" spans="1:3">
      <c r="A167" s="178"/>
      <c r="B167" s="179"/>
      <c r="C167" s="338"/>
    </row>
    <row r="168" spans="1:3">
      <c r="A168" s="178"/>
      <c r="B168" s="179"/>
      <c r="C168" s="338"/>
    </row>
    <row r="169" spans="1:3">
      <c r="A169" s="178"/>
      <c r="B169" s="179"/>
      <c r="C169" s="338"/>
    </row>
    <row r="170" spans="1:3">
      <c r="A170" s="178"/>
      <c r="B170" s="179"/>
      <c r="C170" s="338"/>
    </row>
    <row r="171" spans="1:3">
      <c r="A171" s="178"/>
      <c r="B171" s="179"/>
      <c r="C171" s="338"/>
    </row>
    <row r="172" spans="1:3">
      <c r="A172" s="178"/>
      <c r="B172" s="179"/>
      <c r="C172" s="338"/>
    </row>
    <row r="173" spans="1:3">
      <c r="A173" s="178"/>
      <c r="B173" s="179"/>
      <c r="C173" s="338"/>
    </row>
    <row r="174" spans="1:3">
      <c r="A174" s="178"/>
      <c r="B174" s="179"/>
      <c r="C174" s="338"/>
    </row>
    <row r="175" spans="1:3">
      <c r="A175" s="178"/>
      <c r="B175" s="179"/>
      <c r="C175" s="338"/>
    </row>
    <row r="176" spans="1:3">
      <c r="A176" s="178"/>
      <c r="B176" s="179"/>
      <c r="C176" s="338"/>
    </row>
    <row r="177" spans="1:3">
      <c r="A177" s="178"/>
      <c r="B177" s="179"/>
      <c r="C177" s="338"/>
    </row>
    <row r="178" spans="1:3">
      <c r="A178" s="178"/>
      <c r="B178" s="179"/>
      <c r="C178" s="338"/>
    </row>
    <row r="179" spans="1:3">
      <c r="A179" s="178"/>
      <c r="B179" s="179"/>
      <c r="C179" s="338"/>
    </row>
    <row r="180" spans="1:3">
      <c r="A180" s="178"/>
      <c r="B180" s="179"/>
      <c r="C180" s="338"/>
    </row>
    <row r="181" spans="1:3">
      <c r="A181" s="178"/>
      <c r="B181" s="179"/>
      <c r="C181" s="338"/>
    </row>
    <row r="182" spans="1:3">
      <c r="A182" s="178"/>
      <c r="B182" s="179"/>
      <c r="C182" s="338"/>
    </row>
    <row r="183" spans="1:3">
      <c r="A183" s="178"/>
      <c r="B183" s="179"/>
      <c r="C183" s="338"/>
    </row>
    <row r="184" spans="1:3">
      <c r="A184" s="178"/>
      <c r="B184" s="179"/>
      <c r="C184" s="338"/>
    </row>
    <row r="185" spans="1:3">
      <c r="A185" s="178"/>
      <c r="B185" s="179"/>
      <c r="C185" s="338"/>
    </row>
    <row r="186" spans="1:3">
      <c r="A186" s="178"/>
      <c r="B186" s="179"/>
      <c r="C186" s="338"/>
    </row>
    <row r="187" spans="1:3">
      <c r="A187" s="178"/>
      <c r="B187" s="179"/>
      <c r="C187" s="338"/>
    </row>
    <row r="188" spans="1:3">
      <c r="A188" s="178"/>
      <c r="B188" s="179"/>
      <c r="C188" s="338"/>
    </row>
    <row r="189" spans="1:3">
      <c r="A189" s="178"/>
      <c r="B189" s="179"/>
      <c r="C189" s="338"/>
    </row>
    <row r="190" spans="1:3">
      <c r="A190" s="178"/>
      <c r="B190" s="179"/>
      <c r="C190" s="338"/>
    </row>
    <row r="191" spans="1:3">
      <c r="A191" s="178"/>
      <c r="B191" s="179"/>
      <c r="C191" s="338"/>
    </row>
    <row r="192" spans="1:3">
      <c r="A192" s="178"/>
      <c r="B192" s="179"/>
      <c r="C192" s="338"/>
    </row>
    <row r="193" spans="1:3">
      <c r="A193" s="178"/>
      <c r="B193" s="179"/>
      <c r="C193" s="338"/>
    </row>
    <row r="194" spans="1:3">
      <c r="A194" s="178"/>
      <c r="B194" s="179"/>
      <c r="C194" s="338"/>
    </row>
    <row r="195" spans="1:3">
      <c r="A195" s="178"/>
      <c r="B195" s="179"/>
      <c r="C195" s="338"/>
    </row>
    <row r="196" spans="1:3">
      <c r="A196" s="178"/>
      <c r="B196" s="179"/>
      <c r="C196" s="338"/>
    </row>
    <row r="197" spans="1:3">
      <c r="A197" s="178"/>
      <c r="B197" s="179"/>
      <c r="C197" s="338"/>
    </row>
    <row r="198" spans="1:3">
      <c r="A198" s="178"/>
      <c r="B198" s="179"/>
      <c r="C198" s="338"/>
    </row>
    <row r="199" spans="1:3">
      <c r="A199" s="178"/>
      <c r="B199" s="179"/>
      <c r="C199" s="338"/>
    </row>
    <row r="200" spans="1:3">
      <c r="A200" s="178"/>
      <c r="B200" s="179"/>
      <c r="C200" s="338"/>
    </row>
    <row r="201" spans="1:3">
      <c r="A201" s="178"/>
      <c r="B201" s="179"/>
      <c r="C201" s="338"/>
    </row>
    <row r="202" spans="1:3">
      <c r="A202" s="178"/>
      <c r="B202" s="179"/>
      <c r="C202" s="338"/>
    </row>
    <row r="203" spans="1:3">
      <c r="A203" s="178"/>
      <c r="B203" s="179"/>
      <c r="C203" s="338"/>
    </row>
    <row r="204" spans="1:3">
      <c r="A204" s="178"/>
      <c r="B204" s="179"/>
      <c r="C204" s="338"/>
    </row>
    <row r="205" spans="1:3">
      <c r="A205" s="178"/>
      <c r="B205" s="179"/>
      <c r="C205" s="338"/>
    </row>
    <row r="206" spans="1:3">
      <c r="A206" s="178"/>
      <c r="B206" s="179"/>
      <c r="C206" s="338"/>
    </row>
    <row r="207" spans="1:3">
      <c r="A207" s="178"/>
      <c r="B207" s="179"/>
      <c r="C207" s="338"/>
    </row>
    <row r="208" spans="1:3">
      <c r="A208" s="178"/>
      <c r="B208" s="179"/>
      <c r="C208" s="338"/>
    </row>
    <row r="209" spans="1:3">
      <c r="A209" s="178"/>
      <c r="B209" s="179"/>
      <c r="C209" s="338"/>
    </row>
    <row r="210" spans="1:3">
      <c r="A210" s="178"/>
      <c r="B210" s="179"/>
      <c r="C210" s="338"/>
    </row>
    <row r="211" spans="1:3">
      <c r="A211" s="178"/>
      <c r="B211" s="179"/>
      <c r="C211" s="338"/>
    </row>
    <row r="212" spans="1:3">
      <c r="A212" s="178"/>
      <c r="B212" s="179"/>
      <c r="C212" s="338"/>
    </row>
    <row r="213" spans="1:3">
      <c r="A213" s="178"/>
      <c r="B213" s="179"/>
      <c r="C213" s="338"/>
    </row>
    <row r="214" spans="1:3">
      <c r="A214" s="178"/>
      <c r="B214" s="179"/>
      <c r="C214" s="338"/>
    </row>
    <row r="215" spans="1:3">
      <c r="A215" s="178"/>
      <c r="B215" s="179"/>
      <c r="C215" s="338"/>
    </row>
    <row r="216" spans="1:3">
      <c r="A216" s="178"/>
      <c r="B216" s="179"/>
      <c r="C216" s="338"/>
    </row>
    <row r="217" spans="1:3">
      <c r="A217" s="178"/>
      <c r="B217" s="179"/>
      <c r="C217" s="338"/>
    </row>
    <row r="218" spans="1:3">
      <c r="A218" s="178"/>
      <c r="B218" s="179"/>
      <c r="C218" s="338"/>
    </row>
    <row r="219" spans="1:3">
      <c r="A219" s="178"/>
      <c r="B219" s="179"/>
      <c r="C219" s="338"/>
    </row>
    <row r="220" spans="1:3">
      <c r="A220" s="178"/>
      <c r="B220" s="179"/>
      <c r="C220" s="338"/>
    </row>
    <row r="221" spans="1:3">
      <c r="A221" s="178"/>
      <c r="B221" s="179"/>
      <c r="C221" s="338"/>
    </row>
    <row r="222" spans="1:3">
      <c r="A222" s="178"/>
      <c r="B222" s="179"/>
      <c r="C222" s="338"/>
    </row>
    <row r="223" spans="1:3">
      <c r="A223" s="178"/>
      <c r="B223" s="179"/>
      <c r="C223" s="338"/>
    </row>
    <row r="224" spans="1:3">
      <c r="A224" s="178"/>
      <c r="B224" s="179"/>
      <c r="C224" s="338"/>
    </row>
    <row r="225" spans="1:3">
      <c r="A225" s="178"/>
      <c r="B225" s="179"/>
      <c r="C225" s="338"/>
    </row>
    <row r="226" spans="1:3">
      <c r="A226" s="178"/>
      <c r="B226" s="179"/>
      <c r="C226" s="338"/>
    </row>
    <row r="227" spans="1:3">
      <c r="A227" s="178"/>
      <c r="B227" s="179"/>
      <c r="C227" s="338"/>
    </row>
    <row r="228" spans="1:3">
      <c r="A228" s="178"/>
      <c r="B228" s="179"/>
      <c r="C228" s="338"/>
    </row>
    <row r="229" spans="1:3">
      <c r="A229" s="178"/>
      <c r="B229" s="179"/>
      <c r="C229" s="338"/>
    </row>
    <row r="230" spans="1:3">
      <c r="A230" s="178"/>
      <c r="B230" s="179"/>
      <c r="C230" s="338"/>
    </row>
    <row r="231" spans="1:3">
      <c r="A231" s="178"/>
      <c r="B231" s="179"/>
      <c r="C231" s="338"/>
    </row>
    <row r="232" spans="1:3">
      <c r="A232" s="178"/>
      <c r="B232" s="179"/>
      <c r="C232" s="338"/>
    </row>
    <row r="233" spans="1:3">
      <c r="A233" s="178"/>
      <c r="B233" s="179"/>
      <c r="C233" s="338"/>
    </row>
    <row r="234" spans="1:3">
      <c r="A234" s="178"/>
      <c r="B234" s="179"/>
      <c r="C234" s="338"/>
    </row>
    <row r="235" spans="1:3">
      <c r="A235" s="178"/>
      <c r="B235" s="179"/>
      <c r="C235" s="338"/>
    </row>
    <row r="236" spans="1:3">
      <c r="A236" s="178"/>
      <c r="B236" s="179"/>
      <c r="C236" s="338"/>
    </row>
    <row r="237" spans="1:3">
      <c r="A237" s="178"/>
      <c r="B237" s="179"/>
      <c r="C237" s="338"/>
    </row>
    <row r="238" spans="1:3">
      <c r="A238" s="178"/>
      <c r="B238" s="179"/>
      <c r="C238" s="338"/>
    </row>
    <row r="239" spans="1:3">
      <c r="A239" s="178"/>
      <c r="B239" s="179"/>
      <c r="C239" s="338"/>
    </row>
    <row r="240" spans="1:3">
      <c r="A240" s="178"/>
      <c r="B240" s="179"/>
      <c r="C240" s="338"/>
    </row>
    <row r="241" spans="1:3">
      <c r="A241" s="178"/>
      <c r="B241" s="179"/>
      <c r="C241" s="338"/>
    </row>
    <row r="242" spans="1:3">
      <c r="A242" s="178"/>
      <c r="B242" s="179"/>
      <c r="C242" s="338"/>
    </row>
    <row r="243" spans="1:3">
      <c r="A243" s="178"/>
      <c r="B243" s="179"/>
      <c r="C243" s="338"/>
    </row>
    <row r="244" spans="1:3">
      <c r="A244" s="178"/>
      <c r="B244" s="179"/>
      <c r="C244" s="338"/>
    </row>
    <row r="245" spans="1:3">
      <c r="A245" s="178"/>
      <c r="B245" s="179"/>
      <c r="C245" s="338"/>
    </row>
    <row r="246" spans="1:3">
      <c r="A246" s="178"/>
      <c r="B246" s="179"/>
      <c r="C246" s="338"/>
    </row>
    <row r="247" spans="1:3">
      <c r="A247" s="178"/>
      <c r="B247" s="179"/>
      <c r="C247" s="338"/>
    </row>
    <row r="248" spans="1:3">
      <c r="A248" s="178"/>
      <c r="B248" s="179"/>
      <c r="C248" s="338"/>
    </row>
    <row r="249" spans="1:3">
      <c r="A249" s="178"/>
      <c r="B249" s="179"/>
      <c r="C249" s="338"/>
    </row>
    <row r="250" spans="1:3">
      <c r="A250" s="178"/>
      <c r="B250" s="179"/>
      <c r="C250" s="338"/>
    </row>
    <row r="251" spans="1:3">
      <c r="A251" s="178"/>
      <c r="B251" s="179"/>
      <c r="C251" s="338"/>
    </row>
    <row r="252" spans="1:3">
      <c r="A252" s="178"/>
      <c r="B252" s="179"/>
      <c r="C252" s="338"/>
    </row>
    <row r="253" spans="1:3">
      <c r="A253" s="178"/>
      <c r="B253" s="179"/>
      <c r="C253" s="338"/>
    </row>
    <row r="254" spans="1:3">
      <c r="A254" s="178"/>
      <c r="B254" s="179"/>
      <c r="C254" s="338"/>
    </row>
    <row r="255" spans="1:3">
      <c r="A255" s="178"/>
      <c r="B255" s="179"/>
      <c r="C255" s="338"/>
    </row>
    <row r="256" spans="1:3">
      <c r="A256" s="178"/>
      <c r="B256" s="179"/>
      <c r="C256" s="338"/>
    </row>
    <row r="257" spans="1:3">
      <c r="A257" s="178"/>
      <c r="B257" s="179"/>
      <c r="C257" s="338"/>
    </row>
    <row r="258" spans="1:3">
      <c r="A258" s="178"/>
      <c r="B258" s="179"/>
      <c r="C258" s="338"/>
    </row>
    <row r="259" spans="1:3">
      <c r="A259" s="178"/>
      <c r="B259" s="179"/>
      <c r="C259" s="338"/>
    </row>
    <row r="260" spans="1:3">
      <c r="A260" s="178"/>
      <c r="B260" s="179"/>
      <c r="C260" s="338"/>
    </row>
    <row r="261" spans="1:3">
      <c r="A261" s="178"/>
      <c r="B261" s="179"/>
      <c r="C261" s="338"/>
    </row>
    <row r="262" spans="1:3">
      <c r="A262" s="178"/>
      <c r="B262" s="179"/>
      <c r="C262" s="338"/>
    </row>
    <row r="263" spans="1:3">
      <c r="A263" s="178"/>
      <c r="B263" s="179"/>
      <c r="C263" s="338"/>
    </row>
    <row r="264" spans="1:3">
      <c r="A264" s="178"/>
      <c r="B264" s="179"/>
      <c r="C264" s="338"/>
    </row>
    <row r="265" spans="1:3">
      <c r="A265" s="178"/>
      <c r="B265" s="179"/>
      <c r="C265" s="338"/>
    </row>
    <row r="266" spans="1:3">
      <c r="A266" s="178"/>
      <c r="B266" s="179"/>
      <c r="C266" s="338"/>
    </row>
    <row r="267" spans="1:3">
      <c r="A267" s="178"/>
      <c r="B267" s="179"/>
      <c r="C267" s="338"/>
    </row>
    <row r="268" spans="1:3">
      <c r="A268" s="178"/>
      <c r="B268" s="179"/>
      <c r="C268" s="338"/>
    </row>
    <row r="269" spans="1:3">
      <c r="A269" s="178"/>
      <c r="B269" s="179"/>
      <c r="C269" s="338"/>
    </row>
    <row r="270" spans="1:3">
      <c r="A270" s="178"/>
      <c r="B270" s="179"/>
      <c r="C270" s="338"/>
    </row>
    <row r="271" spans="1:3">
      <c r="A271" s="178"/>
      <c r="B271" s="179"/>
      <c r="C271" s="338"/>
    </row>
    <row r="272" spans="1:3">
      <c r="A272" s="178"/>
      <c r="B272" s="179"/>
      <c r="C272" s="338"/>
    </row>
    <row r="273" spans="1:3">
      <c r="A273" s="178"/>
      <c r="B273" s="179"/>
      <c r="C273" s="338"/>
    </row>
    <row r="274" spans="1:3">
      <c r="A274" s="178"/>
      <c r="B274" s="179"/>
      <c r="C274" s="338"/>
    </row>
    <row r="275" spans="1:3">
      <c r="A275" s="178"/>
      <c r="B275" s="179"/>
      <c r="C275" s="338"/>
    </row>
    <row r="276" spans="1:3">
      <c r="A276" s="178"/>
      <c r="B276" s="179"/>
      <c r="C276" s="338"/>
    </row>
    <row r="277" spans="1:3">
      <c r="A277" s="178"/>
      <c r="B277" s="179"/>
      <c r="C277" s="338"/>
    </row>
    <row r="278" spans="1:3">
      <c r="A278" s="178"/>
      <c r="B278" s="179"/>
      <c r="C278" s="338"/>
    </row>
    <row r="279" spans="1:3">
      <c r="A279" s="178"/>
      <c r="B279" s="179"/>
      <c r="C279" s="338"/>
    </row>
    <row r="280" spans="1:3">
      <c r="A280" s="178"/>
      <c r="B280" s="179"/>
      <c r="C280" s="338"/>
    </row>
    <row r="281" spans="1:3">
      <c r="A281" s="178"/>
      <c r="B281" s="179"/>
      <c r="C281" s="338"/>
    </row>
    <row r="282" spans="1:3">
      <c r="A282" s="178"/>
      <c r="B282" s="179"/>
      <c r="C282" s="338"/>
    </row>
    <row r="283" spans="1:3">
      <c r="A283" s="178"/>
      <c r="B283" s="179"/>
      <c r="C283" s="338"/>
    </row>
    <row r="284" spans="1:3">
      <c r="A284" s="178"/>
      <c r="B284" s="179"/>
      <c r="C284" s="338"/>
    </row>
    <row r="285" spans="1:3">
      <c r="A285" s="178"/>
      <c r="B285" s="179"/>
      <c r="C285" s="338"/>
    </row>
    <row r="286" spans="1:3">
      <c r="A286" s="178"/>
      <c r="B286" s="179"/>
      <c r="C286" s="338"/>
    </row>
    <row r="287" spans="1:3">
      <c r="A287" s="178"/>
      <c r="B287" s="179"/>
      <c r="C287" s="338"/>
    </row>
    <row r="288" spans="1:3">
      <c r="A288" s="178"/>
      <c r="B288" s="179"/>
      <c r="C288" s="338"/>
    </row>
    <row r="289" spans="1:3">
      <c r="A289" s="178"/>
      <c r="B289" s="179"/>
      <c r="C289" s="338"/>
    </row>
    <row r="290" spans="1:3">
      <c r="A290" s="178"/>
      <c r="B290" s="179"/>
      <c r="C290" s="338"/>
    </row>
    <row r="291" spans="1:3">
      <c r="A291" s="178"/>
      <c r="B291" s="179"/>
      <c r="C291" s="338"/>
    </row>
    <row r="292" spans="1:3">
      <c r="A292" s="178"/>
      <c r="B292" s="179"/>
      <c r="C292" s="338"/>
    </row>
    <row r="293" spans="1:3">
      <c r="A293" s="178"/>
      <c r="B293" s="179"/>
      <c r="C293" s="338"/>
    </row>
    <row r="294" spans="1:3">
      <c r="A294" s="178"/>
      <c r="B294" s="179"/>
      <c r="C294" s="338"/>
    </row>
    <row r="295" spans="1:3">
      <c r="A295" s="178"/>
      <c r="B295" s="179"/>
      <c r="C295" s="338"/>
    </row>
    <row r="296" spans="1:3">
      <c r="A296" s="178"/>
      <c r="B296" s="179"/>
      <c r="C296" s="338"/>
    </row>
    <row r="297" spans="1:3">
      <c r="A297" s="178"/>
      <c r="B297" s="179"/>
      <c r="C297" s="338"/>
    </row>
    <row r="298" spans="1:3">
      <c r="A298" s="178"/>
      <c r="B298" s="179"/>
      <c r="C298" s="338"/>
    </row>
    <row r="299" spans="1:3">
      <c r="A299" s="178"/>
      <c r="B299" s="179"/>
      <c r="C299" s="338"/>
    </row>
    <row r="300" spans="1:3">
      <c r="A300" s="178"/>
      <c r="B300" s="179"/>
      <c r="C300" s="338"/>
    </row>
    <row r="301" spans="1:3">
      <c r="A301" s="178"/>
      <c r="B301" s="179"/>
      <c r="C301" s="338"/>
    </row>
    <row r="302" spans="1:3">
      <c r="A302" s="178"/>
      <c r="B302" s="179"/>
      <c r="C302" s="338"/>
    </row>
    <row r="303" spans="1:3">
      <c r="A303" s="178"/>
      <c r="B303" s="179"/>
      <c r="C303" s="338"/>
    </row>
    <row r="304" spans="1:3">
      <c r="A304" s="178"/>
      <c r="B304" s="179"/>
      <c r="C304" s="338"/>
    </row>
    <row r="305" spans="1:3">
      <c r="A305" s="178"/>
      <c r="B305" s="179"/>
      <c r="C305" s="338"/>
    </row>
    <row r="306" spans="1:3">
      <c r="A306" s="178"/>
      <c r="B306" s="179"/>
      <c r="C306" s="338"/>
    </row>
    <row r="307" spans="1:3">
      <c r="A307" s="178"/>
      <c r="B307" s="179"/>
      <c r="C307" s="338"/>
    </row>
    <row r="308" spans="1:3">
      <c r="A308" s="178"/>
      <c r="B308" s="179"/>
      <c r="C308" s="338"/>
    </row>
    <row r="309" spans="1:3">
      <c r="A309" s="178"/>
      <c r="B309" s="179"/>
      <c r="C309" s="338"/>
    </row>
    <row r="310" spans="1:3">
      <c r="A310" s="178"/>
      <c r="B310" s="179"/>
      <c r="C310" s="338"/>
    </row>
    <row r="311" spans="1:3">
      <c r="A311" s="178"/>
      <c r="B311" s="179"/>
      <c r="C311" s="338"/>
    </row>
    <row r="312" spans="1:3">
      <c r="A312" s="178"/>
      <c r="B312" s="179"/>
      <c r="C312" s="338"/>
    </row>
    <row r="313" spans="1:3">
      <c r="A313" s="178"/>
      <c r="B313" s="179"/>
      <c r="C313" s="338"/>
    </row>
    <row r="314" spans="1:3">
      <c r="A314" s="178"/>
      <c r="B314" s="179"/>
      <c r="C314" s="338"/>
    </row>
    <row r="315" spans="1:3">
      <c r="A315" s="178"/>
      <c r="B315" s="179"/>
      <c r="C315" s="338"/>
    </row>
    <row r="316" spans="1:3">
      <c r="A316" s="178"/>
      <c r="B316" s="179"/>
      <c r="C316" s="338"/>
    </row>
    <row r="317" spans="1:3">
      <c r="A317" s="178"/>
      <c r="B317" s="179"/>
      <c r="C317" s="338"/>
    </row>
    <row r="318" spans="1:3">
      <c r="A318" s="178"/>
      <c r="B318" s="179"/>
      <c r="C318" s="338"/>
    </row>
    <row r="319" spans="1:3">
      <c r="A319" s="178"/>
      <c r="B319" s="179"/>
      <c r="C319" s="338"/>
    </row>
    <row r="320" spans="1:3">
      <c r="A320" s="178"/>
      <c r="B320" s="179"/>
      <c r="C320" s="338"/>
    </row>
    <row r="321" spans="1:3">
      <c r="A321" s="178"/>
      <c r="B321" s="179"/>
      <c r="C321" s="338"/>
    </row>
    <row r="322" spans="1:3">
      <c r="A322" s="178"/>
      <c r="B322" s="179"/>
      <c r="C322" s="338"/>
    </row>
    <row r="323" spans="1:3">
      <c r="A323" s="178"/>
      <c r="B323" s="179"/>
      <c r="C323" s="338"/>
    </row>
    <row r="324" spans="1:3">
      <c r="A324" s="178"/>
      <c r="B324" s="179"/>
      <c r="C324" s="338"/>
    </row>
    <row r="325" spans="1:3">
      <c r="A325" s="178"/>
      <c r="B325" s="179"/>
      <c r="C325" s="338"/>
    </row>
    <row r="326" spans="1:3">
      <c r="A326" s="178"/>
      <c r="B326" s="179"/>
      <c r="C326" s="338"/>
    </row>
    <row r="327" spans="1:3">
      <c r="A327" s="178"/>
      <c r="B327" s="179"/>
      <c r="C327" s="338"/>
    </row>
    <row r="328" spans="1:3">
      <c r="A328" s="178"/>
      <c r="B328" s="179"/>
      <c r="C328" s="338"/>
    </row>
    <row r="329" spans="1:3">
      <c r="A329" s="178"/>
      <c r="B329" s="179"/>
      <c r="C329" s="338"/>
    </row>
    <row r="330" spans="1:3">
      <c r="A330" s="178"/>
      <c r="B330" s="179"/>
      <c r="C330" s="338"/>
    </row>
    <row r="331" spans="1:3">
      <c r="A331" s="178"/>
      <c r="B331" s="179"/>
      <c r="C331" s="338"/>
    </row>
    <row r="332" spans="1:3">
      <c r="A332" s="178"/>
      <c r="B332" s="179"/>
      <c r="C332" s="338"/>
    </row>
    <row r="333" spans="1:3">
      <c r="A333" s="178"/>
      <c r="B333" s="179"/>
      <c r="C333" s="338"/>
    </row>
    <row r="334" spans="1:3">
      <c r="A334" s="178"/>
      <c r="B334" s="179"/>
      <c r="C334" s="338"/>
    </row>
    <row r="335" spans="1:3">
      <c r="A335" s="178"/>
      <c r="B335" s="179"/>
      <c r="C335" s="338"/>
    </row>
    <row r="336" spans="1:3">
      <c r="A336" s="178"/>
      <c r="B336" s="179"/>
      <c r="C336" s="338"/>
    </row>
    <row r="337" spans="1:3">
      <c r="A337" s="178"/>
      <c r="B337" s="179"/>
      <c r="C337" s="338"/>
    </row>
    <row r="338" spans="1:3">
      <c r="A338" s="178"/>
      <c r="B338" s="179"/>
      <c r="C338" s="338"/>
    </row>
    <row r="339" spans="1:3">
      <c r="A339" s="178"/>
      <c r="B339" s="179"/>
      <c r="C339" s="338"/>
    </row>
    <row r="340" spans="1:3">
      <c r="A340" s="178"/>
      <c r="B340" s="179"/>
      <c r="C340" s="338"/>
    </row>
    <row r="341" spans="1:3">
      <c r="A341" s="178"/>
      <c r="B341" s="179"/>
      <c r="C341" s="338"/>
    </row>
    <row r="342" spans="1:3">
      <c r="A342" s="178"/>
      <c r="B342" s="179"/>
      <c r="C342" s="338"/>
    </row>
    <row r="343" spans="1:3">
      <c r="A343" s="178"/>
      <c r="B343" s="179"/>
      <c r="C343" s="338"/>
    </row>
    <row r="344" spans="1:3">
      <c r="A344" s="178"/>
      <c r="B344" s="179"/>
      <c r="C344" s="338"/>
    </row>
    <row r="345" spans="1:3">
      <c r="A345" s="178"/>
      <c r="B345" s="179"/>
      <c r="C345" s="338"/>
    </row>
    <row r="346" spans="1:3">
      <c r="A346" s="178"/>
      <c r="B346" s="179"/>
      <c r="C346" s="338"/>
    </row>
    <row r="347" spans="1:3">
      <c r="A347" s="178"/>
      <c r="B347" s="179"/>
      <c r="C347" s="338"/>
    </row>
    <row r="348" spans="1:3">
      <c r="A348" s="178"/>
      <c r="B348" s="179"/>
      <c r="C348" s="338"/>
    </row>
    <row r="349" spans="1:3">
      <c r="A349" s="178"/>
      <c r="B349" s="179"/>
      <c r="C349" s="338"/>
    </row>
    <row r="350" spans="1:3">
      <c r="A350" s="178"/>
      <c r="B350" s="179"/>
      <c r="C350" s="338"/>
    </row>
    <row r="351" spans="1:3">
      <c r="A351" s="178"/>
      <c r="B351" s="179"/>
      <c r="C351" s="338"/>
    </row>
    <row r="352" spans="1:3">
      <c r="A352" s="178"/>
      <c r="B352" s="179"/>
      <c r="C352" s="338"/>
    </row>
    <row r="353" spans="1:3">
      <c r="A353" s="178"/>
      <c r="B353" s="179"/>
      <c r="C353" s="338"/>
    </row>
    <row r="354" spans="1:3">
      <c r="A354" s="178"/>
      <c r="B354" s="179"/>
      <c r="C354" s="338"/>
    </row>
    <row r="355" spans="1:3">
      <c r="A355" s="178"/>
      <c r="B355" s="179"/>
      <c r="C355" s="338"/>
    </row>
    <row r="356" spans="1:3">
      <c r="A356" s="178"/>
      <c r="B356" s="179"/>
      <c r="C356" s="338"/>
    </row>
    <row r="357" spans="1:3">
      <c r="A357" s="178"/>
      <c r="B357" s="179"/>
      <c r="C357" s="338"/>
    </row>
    <row r="358" spans="1:3">
      <c r="A358" s="178"/>
      <c r="B358" s="179"/>
      <c r="C358" s="338"/>
    </row>
    <row r="359" spans="1:3">
      <c r="A359" s="178"/>
      <c r="B359" s="179"/>
      <c r="C359" s="338"/>
    </row>
    <row r="360" spans="1:3">
      <c r="A360" s="178"/>
      <c r="B360" s="179"/>
      <c r="C360" s="338"/>
    </row>
    <row r="361" spans="1:3">
      <c r="A361" s="178"/>
      <c r="B361" s="179"/>
      <c r="C361" s="338"/>
    </row>
    <row r="362" spans="1:3">
      <c r="A362" s="178"/>
      <c r="B362" s="179"/>
      <c r="C362" s="338"/>
    </row>
    <row r="363" spans="1:3">
      <c r="A363" s="178"/>
      <c r="B363" s="179"/>
      <c r="C363" s="338"/>
    </row>
    <row r="364" spans="1:3">
      <c r="A364" s="178"/>
      <c r="B364" s="179"/>
      <c r="C364" s="338"/>
    </row>
    <row r="365" spans="1:3">
      <c r="A365" s="178"/>
      <c r="B365" s="179"/>
      <c r="C365" s="338"/>
    </row>
    <row r="366" spans="1:3">
      <c r="A366" s="178"/>
      <c r="B366" s="179"/>
      <c r="C366" s="338"/>
    </row>
    <row r="367" spans="1:3">
      <c r="A367" s="178"/>
      <c r="B367" s="179"/>
      <c r="C367" s="338"/>
    </row>
    <row r="368" spans="1:3">
      <c r="A368" s="178"/>
      <c r="B368" s="179"/>
      <c r="C368" s="338"/>
    </row>
    <row r="369" spans="1:3">
      <c r="A369" s="178"/>
      <c r="B369" s="179"/>
      <c r="C369" s="338"/>
    </row>
    <row r="370" spans="1:3">
      <c r="A370" s="178"/>
      <c r="B370" s="179"/>
      <c r="C370" s="338"/>
    </row>
    <row r="371" spans="1:3">
      <c r="A371" s="178"/>
      <c r="B371" s="179"/>
      <c r="C371" s="338"/>
    </row>
    <row r="372" spans="1:3">
      <c r="A372" s="178"/>
      <c r="B372" s="179"/>
      <c r="C372" s="338"/>
    </row>
    <row r="373" spans="1:3">
      <c r="A373" s="178"/>
      <c r="B373" s="179"/>
      <c r="C373" s="338"/>
    </row>
    <row r="374" spans="1:3">
      <c r="A374" s="178"/>
      <c r="B374" s="179"/>
      <c r="C374" s="338"/>
    </row>
    <row r="375" spans="1:3">
      <c r="A375" s="178"/>
      <c r="B375" s="179"/>
      <c r="C375" s="338"/>
    </row>
    <row r="376" spans="1:3">
      <c r="A376" s="178"/>
      <c r="B376" s="179"/>
      <c r="C376" s="338"/>
    </row>
    <row r="377" spans="1:3">
      <c r="A377" s="178"/>
      <c r="B377" s="179"/>
      <c r="C377" s="338"/>
    </row>
    <row r="378" spans="1:3">
      <c r="A378" s="178"/>
      <c r="B378" s="179"/>
      <c r="C378" s="338"/>
    </row>
    <row r="379" spans="1:3">
      <c r="A379" s="178"/>
      <c r="B379" s="179"/>
      <c r="C379" s="338"/>
    </row>
    <row r="380" spans="1:3">
      <c r="A380" s="178"/>
      <c r="B380" s="179"/>
      <c r="C380" s="338"/>
    </row>
    <row r="381" spans="1:3">
      <c r="A381" s="178"/>
      <c r="B381" s="179"/>
      <c r="C381" s="338"/>
    </row>
    <row r="382" spans="1:3">
      <c r="A382" s="178"/>
      <c r="B382" s="179"/>
      <c r="C382" s="338"/>
    </row>
    <row r="383" spans="1:3">
      <c r="A383" s="178"/>
      <c r="B383" s="179"/>
      <c r="C383" s="338"/>
    </row>
    <row r="384" spans="1:3">
      <c r="A384" s="178"/>
      <c r="B384" s="179"/>
      <c r="C384" s="338"/>
    </row>
    <row r="385" spans="1:3">
      <c r="A385" s="178"/>
      <c r="B385" s="179"/>
      <c r="C385" s="338"/>
    </row>
    <row r="386" spans="1:3">
      <c r="A386" s="178"/>
      <c r="B386" s="179"/>
      <c r="C386" s="338"/>
    </row>
    <row r="387" spans="1:3">
      <c r="A387" s="178"/>
      <c r="B387" s="179"/>
      <c r="C387" s="338"/>
    </row>
    <row r="388" spans="1:3">
      <c r="A388" s="178"/>
      <c r="B388" s="179"/>
      <c r="C388" s="338"/>
    </row>
    <row r="389" spans="1:3">
      <c r="A389" s="178"/>
      <c r="B389" s="179"/>
      <c r="C389" s="338"/>
    </row>
    <row r="390" spans="1:3">
      <c r="A390" s="178"/>
      <c r="B390" s="179"/>
      <c r="C390" s="338"/>
    </row>
    <row r="391" spans="1:3">
      <c r="A391" s="178"/>
      <c r="B391" s="179"/>
      <c r="C391" s="338"/>
    </row>
    <row r="392" spans="1:3">
      <c r="A392" s="178"/>
      <c r="B392" s="179"/>
      <c r="C392" s="338"/>
    </row>
    <row r="393" spans="1:3">
      <c r="A393" s="178"/>
      <c r="B393" s="179"/>
      <c r="C393" s="338"/>
    </row>
    <row r="394" spans="1:3">
      <c r="A394" s="178"/>
      <c r="B394" s="179"/>
      <c r="C394" s="338"/>
    </row>
    <row r="395" spans="1:3">
      <c r="A395" s="178"/>
      <c r="B395" s="179"/>
      <c r="C395" s="338"/>
    </row>
    <row r="396" spans="1:3">
      <c r="A396" s="178"/>
      <c r="B396" s="179"/>
      <c r="C396" s="338"/>
    </row>
    <row r="397" spans="1:3">
      <c r="A397" s="178"/>
      <c r="B397" s="179"/>
      <c r="C397" s="338"/>
    </row>
    <row r="398" spans="1:3">
      <c r="A398" s="178"/>
      <c r="B398" s="179"/>
      <c r="C398" s="338"/>
    </row>
    <row r="399" spans="1:3">
      <c r="A399" s="178"/>
      <c r="B399" s="179"/>
      <c r="C399" s="338"/>
    </row>
    <row r="400" spans="1:3">
      <c r="A400" s="178"/>
      <c r="B400" s="179"/>
      <c r="C400" s="338"/>
    </row>
    <row r="401" spans="1:3">
      <c r="A401" s="178"/>
      <c r="B401" s="179"/>
      <c r="C401" s="338"/>
    </row>
    <row r="402" spans="1:3">
      <c r="A402" s="178"/>
      <c r="B402" s="179"/>
      <c r="C402" s="338"/>
    </row>
    <row r="403" spans="1:3">
      <c r="A403" s="178"/>
      <c r="B403" s="179"/>
      <c r="C403" s="338"/>
    </row>
    <row r="404" spans="1:3">
      <c r="A404" s="178"/>
      <c r="B404" s="179"/>
      <c r="C404" s="338"/>
    </row>
    <row r="405" spans="1:3">
      <c r="A405" s="178"/>
      <c r="B405" s="179"/>
      <c r="C405" s="338"/>
    </row>
    <row r="406" spans="1:3">
      <c r="A406" s="178"/>
      <c r="B406" s="179"/>
      <c r="C406" s="338"/>
    </row>
    <row r="407" spans="1:3">
      <c r="A407" s="178"/>
      <c r="B407" s="179"/>
      <c r="C407" s="338"/>
    </row>
    <row r="408" spans="1:3">
      <c r="A408" s="178"/>
      <c r="B408" s="179"/>
      <c r="C408" s="338"/>
    </row>
    <row r="409" spans="1:3">
      <c r="A409" s="178"/>
      <c r="B409" s="179"/>
      <c r="C409" s="338"/>
    </row>
    <row r="410" spans="1:3">
      <c r="A410" s="178"/>
      <c r="B410" s="179"/>
      <c r="C410" s="338"/>
    </row>
    <row r="411" spans="1:3">
      <c r="A411" s="178"/>
      <c r="B411" s="179"/>
      <c r="C411" s="338"/>
    </row>
    <row r="412" spans="1:3">
      <c r="A412" s="178"/>
      <c r="B412" s="179"/>
      <c r="C412" s="338"/>
    </row>
    <row r="413" spans="1:3">
      <c r="A413" s="178"/>
      <c r="B413" s="179"/>
      <c r="C413" s="338"/>
    </row>
    <row r="414" spans="1:3">
      <c r="A414" s="178"/>
      <c r="B414" s="179"/>
      <c r="C414" s="338"/>
    </row>
    <row r="415" spans="1:3">
      <c r="A415" s="178"/>
      <c r="B415" s="179"/>
      <c r="C415" s="338"/>
    </row>
    <row r="416" spans="1:3">
      <c r="A416" s="178"/>
      <c r="B416" s="179"/>
      <c r="C416" s="338"/>
    </row>
    <row r="417" spans="1:3">
      <c r="A417" s="178"/>
      <c r="B417" s="179"/>
      <c r="C417" s="338"/>
    </row>
    <row r="418" spans="1:3">
      <c r="A418" s="178"/>
      <c r="B418" s="179"/>
      <c r="C418" s="338"/>
    </row>
    <row r="419" spans="1:3">
      <c r="A419" s="178"/>
      <c r="B419" s="179"/>
      <c r="C419" s="338"/>
    </row>
    <row r="420" spans="1:3">
      <c r="A420" s="178"/>
      <c r="B420" s="179"/>
      <c r="C420" s="338"/>
    </row>
    <row r="421" spans="1:3">
      <c r="A421" s="178"/>
      <c r="B421" s="179"/>
      <c r="C421" s="338"/>
    </row>
    <row r="422" spans="1:3">
      <c r="A422" s="178"/>
      <c r="B422" s="179"/>
      <c r="C422" s="338"/>
    </row>
    <row r="423" spans="1:3">
      <c r="A423" s="178"/>
      <c r="B423" s="179"/>
      <c r="C423" s="338"/>
    </row>
    <row r="424" spans="1:3">
      <c r="A424" s="178"/>
      <c r="B424" s="179"/>
      <c r="C424" s="338"/>
    </row>
    <row r="425" spans="1:3">
      <c r="A425" s="178"/>
      <c r="B425" s="179"/>
      <c r="C425" s="338"/>
    </row>
    <row r="426" spans="1:3">
      <c r="A426" s="178"/>
      <c r="B426" s="179"/>
      <c r="C426" s="338"/>
    </row>
    <row r="427" spans="1:3">
      <c r="A427" s="178"/>
      <c r="B427" s="179"/>
      <c r="C427" s="338"/>
    </row>
    <row r="428" spans="1:3">
      <c r="A428" s="178"/>
      <c r="B428" s="179"/>
      <c r="C428" s="338"/>
    </row>
    <row r="429" spans="1:3">
      <c r="A429" s="178"/>
      <c r="B429" s="179"/>
      <c r="C429" s="338"/>
    </row>
    <row r="430" spans="1:3">
      <c r="A430" s="178"/>
      <c r="B430" s="179"/>
      <c r="C430" s="338"/>
    </row>
    <row r="431" spans="1:3">
      <c r="A431" s="178"/>
      <c r="B431" s="179"/>
      <c r="C431" s="338"/>
    </row>
    <row r="432" spans="1:3">
      <c r="A432" s="178"/>
      <c r="B432" s="179"/>
      <c r="C432" s="338"/>
    </row>
    <row r="433" spans="1:3">
      <c r="A433" s="178"/>
      <c r="B433" s="179"/>
      <c r="C433" s="338"/>
    </row>
    <row r="434" spans="1:3">
      <c r="A434" s="178"/>
      <c r="B434" s="179"/>
      <c r="C434" s="338"/>
    </row>
    <row r="435" spans="1:3">
      <c r="A435" s="178"/>
      <c r="B435" s="179"/>
      <c r="C435" s="338"/>
    </row>
    <row r="436" spans="1:3">
      <c r="A436" s="178"/>
      <c r="B436" s="179"/>
      <c r="C436" s="338"/>
    </row>
    <row r="437" spans="1:3">
      <c r="A437" s="178"/>
      <c r="B437" s="179"/>
      <c r="C437" s="338"/>
    </row>
    <row r="438" spans="1:3">
      <c r="A438" s="178"/>
      <c r="B438" s="179"/>
      <c r="C438" s="338"/>
    </row>
    <row r="439" spans="1:3">
      <c r="A439" s="178"/>
      <c r="B439" s="179"/>
      <c r="C439" s="338"/>
    </row>
    <row r="440" spans="1:3">
      <c r="A440" s="178"/>
      <c r="B440" s="179"/>
      <c r="C440" s="338"/>
    </row>
    <row r="441" spans="1:3">
      <c r="A441" s="178"/>
      <c r="B441" s="179"/>
      <c r="C441" s="338"/>
    </row>
    <row r="442" spans="1:3">
      <c r="A442" s="178"/>
      <c r="B442" s="179"/>
      <c r="C442" s="338"/>
    </row>
    <row r="443" spans="1:3">
      <c r="A443" s="178"/>
      <c r="B443" s="179"/>
      <c r="C443" s="338"/>
    </row>
    <row r="444" spans="1:3">
      <c r="A444" s="178"/>
      <c r="B444" s="179"/>
      <c r="C444" s="338"/>
    </row>
    <row r="445" spans="1:3">
      <c r="A445" s="178"/>
      <c r="B445" s="179"/>
      <c r="C445" s="338"/>
    </row>
    <row r="446" spans="1:3">
      <c r="A446" s="178"/>
      <c r="B446" s="179"/>
      <c r="C446" s="338"/>
    </row>
    <row r="447" spans="1:3">
      <c r="A447" s="178"/>
      <c r="B447" s="179"/>
      <c r="C447" s="338"/>
    </row>
    <row r="448" spans="1:3">
      <c r="A448" s="178"/>
      <c r="B448" s="179"/>
      <c r="C448" s="338"/>
    </row>
    <row r="449" spans="1:3">
      <c r="A449" s="178"/>
      <c r="B449" s="179"/>
      <c r="C449" s="338"/>
    </row>
    <row r="450" spans="1:3">
      <c r="A450" s="178"/>
      <c r="B450" s="179"/>
      <c r="C450" s="338"/>
    </row>
    <row r="451" spans="1:3">
      <c r="A451" s="178"/>
      <c r="B451" s="179"/>
      <c r="C451" s="338"/>
    </row>
    <row r="452" spans="1:3">
      <c r="A452" s="178"/>
      <c r="B452" s="179"/>
      <c r="C452" s="338"/>
    </row>
    <row r="453" spans="1:3">
      <c r="A453" s="178"/>
      <c r="B453" s="179"/>
      <c r="C453" s="338"/>
    </row>
    <row r="454" spans="1:3">
      <c r="A454" s="178"/>
      <c r="B454" s="179"/>
      <c r="C454" s="338"/>
    </row>
    <row r="455" spans="1:3">
      <c r="A455" s="178"/>
      <c r="B455" s="179"/>
      <c r="C455" s="338"/>
    </row>
    <row r="456" spans="1:3">
      <c r="A456" s="178"/>
      <c r="B456" s="179"/>
      <c r="C456" s="338"/>
    </row>
    <row r="457" spans="1:3">
      <c r="A457" s="178"/>
      <c r="B457" s="179"/>
      <c r="C457" s="338"/>
    </row>
    <row r="458" spans="1:3">
      <c r="A458" s="178"/>
      <c r="B458" s="179"/>
      <c r="C458" s="338"/>
    </row>
    <row r="459" spans="1:3">
      <c r="A459" s="178"/>
      <c r="B459" s="179"/>
      <c r="C459" s="338"/>
    </row>
    <row r="460" spans="1:3">
      <c r="A460" s="178"/>
      <c r="B460" s="179"/>
      <c r="C460" s="338"/>
    </row>
    <row r="461" spans="1:3">
      <c r="A461" s="178"/>
      <c r="B461" s="179"/>
      <c r="C461" s="338"/>
    </row>
    <row r="462" spans="1:3">
      <c r="A462" s="178"/>
      <c r="B462" s="179"/>
      <c r="C462" s="338"/>
    </row>
    <row r="463" spans="1:3">
      <c r="A463" s="178"/>
      <c r="B463" s="179"/>
      <c r="C463" s="338"/>
    </row>
    <row r="464" spans="1:3">
      <c r="A464" s="178"/>
      <c r="B464" s="179"/>
      <c r="C464" s="338"/>
    </row>
    <row r="465" spans="1:3">
      <c r="A465" s="178"/>
      <c r="B465" s="179"/>
      <c r="C465" s="338"/>
    </row>
    <row r="466" spans="1:3">
      <c r="A466" s="178"/>
      <c r="B466" s="179"/>
      <c r="C466" s="338"/>
    </row>
    <row r="467" spans="1:3">
      <c r="A467" s="178"/>
      <c r="B467" s="179"/>
      <c r="C467" s="338"/>
    </row>
    <row r="468" spans="1:3">
      <c r="A468" s="178"/>
      <c r="B468" s="179"/>
      <c r="C468" s="338"/>
    </row>
    <row r="469" spans="1:3">
      <c r="A469" s="178"/>
      <c r="B469" s="179"/>
      <c r="C469" s="338"/>
    </row>
    <row r="470" spans="1:3">
      <c r="A470" s="178"/>
      <c r="B470" s="179"/>
      <c r="C470" s="338"/>
    </row>
    <row r="471" spans="1:3">
      <c r="A471" s="178"/>
      <c r="B471" s="179"/>
      <c r="C471" s="338"/>
    </row>
    <row r="472" spans="1:3">
      <c r="A472" s="178"/>
      <c r="B472" s="179"/>
      <c r="C472" s="338"/>
    </row>
    <row r="473" spans="1:3">
      <c r="A473" s="178"/>
      <c r="B473" s="179"/>
      <c r="C473" s="338"/>
    </row>
    <row r="474" spans="1:3">
      <c r="A474" s="178"/>
      <c r="B474" s="179"/>
      <c r="C474" s="338"/>
    </row>
    <row r="475" spans="1:3">
      <c r="A475" s="178"/>
      <c r="B475" s="179"/>
      <c r="C475" s="338"/>
    </row>
    <row r="476" spans="1:3">
      <c r="A476" s="178"/>
      <c r="B476" s="179"/>
      <c r="C476" s="338"/>
    </row>
    <row r="477" spans="1:3">
      <c r="A477" s="178"/>
      <c r="B477" s="179"/>
      <c r="C477" s="338"/>
    </row>
    <row r="478" spans="1:3">
      <c r="A478" s="178"/>
      <c r="B478" s="179"/>
      <c r="C478" s="338"/>
    </row>
    <row r="479" spans="1:3">
      <c r="A479" s="178"/>
      <c r="B479" s="179"/>
      <c r="C479" s="338"/>
    </row>
    <row r="480" spans="1:3">
      <c r="A480" s="178"/>
      <c r="B480" s="179"/>
      <c r="C480" s="338"/>
    </row>
    <row r="481" spans="1:3">
      <c r="A481" s="178"/>
      <c r="B481" s="179"/>
      <c r="C481" s="338"/>
    </row>
    <row r="482" spans="1:3">
      <c r="A482" s="178"/>
      <c r="B482" s="179"/>
      <c r="C482" s="338"/>
    </row>
    <row r="483" spans="1:3">
      <c r="A483" s="178"/>
      <c r="B483" s="179"/>
      <c r="C483" s="338"/>
    </row>
    <row r="484" spans="1:3">
      <c r="A484" s="178"/>
      <c r="B484" s="179"/>
      <c r="C484" s="338"/>
    </row>
    <row r="485" spans="1:3">
      <c r="A485" s="178"/>
      <c r="B485" s="179"/>
      <c r="C485" s="338"/>
    </row>
    <row r="486" spans="1:3">
      <c r="A486" s="178"/>
      <c r="B486" s="179"/>
      <c r="C486" s="338"/>
    </row>
    <row r="487" spans="1:3">
      <c r="A487" s="178"/>
      <c r="B487" s="179"/>
      <c r="C487" s="338"/>
    </row>
    <row r="488" spans="1:3">
      <c r="A488" s="178"/>
      <c r="B488" s="179"/>
      <c r="C488" s="338"/>
    </row>
    <row r="489" spans="1:3">
      <c r="A489" s="178"/>
      <c r="B489" s="179"/>
      <c r="C489" s="338"/>
    </row>
    <row r="490" spans="1:3">
      <c r="A490" s="178"/>
      <c r="B490" s="179"/>
      <c r="C490" s="338"/>
    </row>
    <row r="491" spans="1:3">
      <c r="A491" s="178"/>
      <c r="B491" s="179"/>
      <c r="C491" s="338"/>
    </row>
    <row r="492" spans="1:3">
      <c r="A492" s="178"/>
      <c r="B492" s="179"/>
      <c r="C492" s="338"/>
    </row>
    <row r="493" spans="1:3">
      <c r="A493" s="178"/>
      <c r="B493" s="179"/>
      <c r="C493" s="338"/>
    </row>
    <row r="494" spans="1:3">
      <c r="A494" s="178"/>
      <c r="B494" s="179"/>
      <c r="C494" s="338"/>
    </row>
    <row r="495" spans="1:3">
      <c r="A495" s="178"/>
      <c r="B495" s="179"/>
      <c r="C495" s="338"/>
    </row>
    <row r="496" spans="1:3">
      <c r="A496" s="178"/>
      <c r="B496" s="179"/>
      <c r="C496" s="338"/>
    </row>
    <row r="497" spans="1:3">
      <c r="A497" s="178"/>
      <c r="B497" s="179"/>
      <c r="C497" s="338"/>
    </row>
    <row r="498" spans="1:3">
      <c r="A498" s="178"/>
      <c r="B498" s="179"/>
      <c r="C498" s="338"/>
    </row>
    <row r="499" spans="1:3">
      <c r="A499" s="178"/>
      <c r="B499" s="179"/>
      <c r="C499" s="338"/>
    </row>
    <row r="500" spans="1:3">
      <c r="A500" s="178"/>
      <c r="B500" s="179"/>
      <c r="C500" s="338"/>
    </row>
    <row r="501" spans="1:3">
      <c r="A501" s="178"/>
      <c r="B501" s="179"/>
      <c r="C501" s="338"/>
    </row>
    <row r="502" spans="1:3">
      <c r="A502" s="178"/>
      <c r="B502" s="179"/>
      <c r="C502" s="338"/>
    </row>
    <row r="503" spans="1:3">
      <c r="A503" s="178"/>
      <c r="B503" s="179"/>
      <c r="C503" s="338"/>
    </row>
    <row r="504" spans="1:3">
      <c r="A504" s="178"/>
      <c r="B504" s="179"/>
      <c r="C504" s="338"/>
    </row>
    <row r="505" spans="1:3">
      <c r="A505" s="178"/>
      <c r="B505" s="179"/>
      <c r="C505" s="338"/>
    </row>
    <row r="506" spans="1:3">
      <c r="A506" s="178"/>
      <c r="B506" s="179"/>
      <c r="C506" s="338"/>
    </row>
    <row r="507" spans="1:3">
      <c r="A507" s="178"/>
      <c r="B507" s="179"/>
      <c r="C507" s="338"/>
    </row>
    <row r="508" spans="1:3">
      <c r="A508" s="178"/>
      <c r="B508" s="179"/>
      <c r="C508" s="338"/>
    </row>
    <row r="509" spans="1:3">
      <c r="A509" s="178"/>
      <c r="B509" s="179"/>
      <c r="C509" s="338"/>
    </row>
    <row r="510" spans="1:3">
      <c r="A510" s="178"/>
      <c r="B510" s="179"/>
      <c r="C510" s="338"/>
    </row>
    <row r="511" spans="1:3">
      <c r="A511" s="178"/>
      <c r="B511" s="179"/>
      <c r="C511" s="338"/>
    </row>
    <row r="512" spans="1:3">
      <c r="A512" s="178"/>
      <c r="B512" s="179"/>
      <c r="C512" s="338"/>
    </row>
    <row r="513" spans="1:3">
      <c r="A513" s="178"/>
      <c r="B513" s="179"/>
      <c r="C513" s="338"/>
    </row>
    <row r="514" spans="1:3">
      <c r="A514" s="178"/>
      <c r="B514" s="179"/>
      <c r="C514" s="338"/>
    </row>
    <row r="515" spans="1:3">
      <c r="A515" s="178"/>
      <c r="B515" s="179"/>
      <c r="C515" s="338"/>
    </row>
    <row r="516" spans="1:3">
      <c r="A516" s="178"/>
      <c r="B516" s="179"/>
      <c r="C516" s="338"/>
    </row>
    <row r="517" spans="1:3">
      <c r="A517" s="178"/>
      <c r="B517" s="179"/>
      <c r="C517" s="338"/>
    </row>
    <row r="518" spans="1:3">
      <c r="A518" s="178"/>
      <c r="B518" s="179"/>
      <c r="C518" s="338"/>
    </row>
    <row r="519" spans="1:3">
      <c r="A519" s="178"/>
      <c r="B519" s="179"/>
      <c r="C519" s="338"/>
    </row>
    <row r="520" spans="1:3">
      <c r="A520" s="178"/>
      <c r="B520" s="179"/>
      <c r="C520" s="338"/>
    </row>
    <row r="521" spans="1:3">
      <c r="A521" s="178"/>
      <c r="B521" s="179"/>
      <c r="C521" s="338"/>
    </row>
    <row r="522" spans="1:3">
      <c r="A522" s="178"/>
      <c r="B522" s="179"/>
      <c r="C522" s="338"/>
    </row>
    <row r="523" spans="1:3">
      <c r="A523" s="178"/>
      <c r="B523" s="179"/>
      <c r="C523" s="338"/>
    </row>
    <row r="524" spans="1:3">
      <c r="A524" s="178"/>
      <c r="B524" s="179"/>
      <c r="C524" s="338"/>
    </row>
    <row r="525" spans="1:3">
      <c r="A525" s="178"/>
      <c r="B525" s="179"/>
      <c r="C525" s="338"/>
    </row>
    <row r="526" spans="1:3">
      <c r="A526" s="178"/>
      <c r="B526" s="179"/>
      <c r="C526" s="338"/>
    </row>
    <row r="527" spans="1:3">
      <c r="A527" s="178"/>
      <c r="B527" s="179"/>
      <c r="C527" s="338"/>
    </row>
    <row r="528" spans="1:3">
      <c r="A528" s="178"/>
      <c r="B528" s="179"/>
      <c r="C528" s="338"/>
    </row>
    <row r="529" spans="1:3">
      <c r="A529" s="178"/>
      <c r="B529" s="179"/>
      <c r="C529" s="338"/>
    </row>
    <row r="530" spans="1:3">
      <c r="A530" s="178"/>
      <c r="B530" s="179"/>
      <c r="C530" s="338"/>
    </row>
    <row r="531" spans="1:3">
      <c r="A531" s="178"/>
      <c r="B531" s="179"/>
      <c r="C531" s="338"/>
    </row>
    <row r="532" spans="1:3">
      <c r="A532" s="178"/>
      <c r="B532" s="179"/>
      <c r="C532" s="338"/>
    </row>
    <row r="533" spans="1:3">
      <c r="A533" s="178"/>
      <c r="B533" s="179"/>
      <c r="C533" s="338"/>
    </row>
    <row r="534" spans="1:3">
      <c r="A534" s="178"/>
      <c r="B534" s="179"/>
      <c r="C534" s="338"/>
    </row>
    <row r="535" spans="1:3">
      <c r="A535" s="178"/>
      <c r="B535" s="179"/>
      <c r="C535" s="338"/>
    </row>
    <row r="536" spans="1:3">
      <c r="A536" s="178"/>
      <c r="B536" s="179"/>
      <c r="C536" s="338"/>
    </row>
    <row r="537" spans="1:3">
      <c r="A537" s="178"/>
      <c r="B537" s="179"/>
      <c r="C537" s="338"/>
    </row>
    <row r="538" spans="1:3">
      <c r="A538" s="178"/>
      <c r="B538" s="179"/>
      <c r="C538" s="338"/>
    </row>
    <row r="539" spans="1:3">
      <c r="A539" s="178"/>
      <c r="B539" s="179"/>
      <c r="C539" s="338"/>
    </row>
    <row r="540" spans="1:3">
      <c r="A540" s="178"/>
      <c r="B540" s="179"/>
      <c r="C540" s="338"/>
    </row>
    <row r="541" spans="1:3">
      <c r="A541" s="178"/>
      <c r="B541" s="179"/>
      <c r="C541" s="338"/>
    </row>
    <row r="542" spans="1:3">
      <c r="A542" s="178"/>
      <c r="B542" s="179"/>
      <c r="C542" s="338"/>
    </row>
    <row r="543" spans="1:3">
      <c r="A543" s="178"/>
      <c r="B543" s="179"/>
      <c r="C543" s="338"/>
    </row>
    <row r="544" spans="1:3">
      <c r="A544" s="178"/>
      <c r="B544" s="179"/>
      <c r="C544" s="338"/>
    </row>
    <row r="545" spans="1:3">
      <c r="A545" s="178"/>
      <c r="B545" s="179"/>
      <c r="C545" s="338"/>
    </row>
    <row r="546" spans="1:3">
      <c r="A546" s="178"/>
      <c r="B546" s="179"/>
      <c r="C546" s="338"/>
    </row>
    <row r="547" spans="1:3">
      <c r="A547" s="178"/>
      <c r="B547" s="179"/>
      <c r="C547" s="338"/>
    </row>
    <row r="548" spans="1:3">
      <c r="A548" s="178"/>
      <c r="B548" s="179"/>
      <c r="C548" s="338"/>
    </row>
    <row r="549" spans="1:3">
      <c r="A549" s="178"/>
      <c r="B549" s="179"/>
      <c r="C549" s="338"/>
    </row>
    <row r="550" spans="1:3">
      <c r="A550" s="178"/>
      <c r="B550" s="179"/>
      <c r="C550" s="338"/>
    </row>
    <row r="551" spans="1:3">
      <c r="A551" s="178"/>
      <c r="B551" s="179"/>
      <c r="C551" s="338"/>
    </row>
    <row r="552" spans="1:3">
      <c r="A552" s="178"/>
      <c r="B552" s="179"/>
      <c r="C552" s="338"/>
    </row>
    <row r="553" spans="1:3">
      <c r="A553" s="178"/>
      <c r="B553" s="179"/>
      <c r="C553" s="338"/>
    </row>
    <row r="554" spans="1:3">
      <c r="A554" s="178"/>
      <c r="B554" s="179"/>
      <c r="C554" s="338"/>
    </row>
    <row r="555" spans="1:3">
      <c r="A555" s="178"/>
      <c r="B555" s="179"/>
      <c r="C555" s="338"/>
    </row>
    <row r="556" spans="1:3">
      <c r="A556" s="178"/>
      <c r="B556" s="179"/>
      <c r="C556" s="338"/>
    </row>
    <row r="557" spans="1:3">
      <c r="A557" s="178"/>
      <c r="B557" s="179"/>
      <c r="C557" s="338"/>
    </row>
    <row r="558" spans="1:3">
      <c r="A558" s="178"/>
      <c r="B558" s="179"/>
      <c r="C558" s="338"/>
    </row>
    <row r="559" spans="1:3">
      <c r="A559" s="178"/>
      <c r="B559" s="179"/>
      <c r="C559" s="338"/>
    </row>
    <row r="560" spans="1:3">
      <c r="A560" s="178"/>
      <c r="B560" s="179"/>
      <c r="C560" s="338"/>
    </row>
    <row r="561" spans="1:3">
      <c r="A561" s="178"/>
      <c r="B561" s="179"/>
      <c r="C561" s="338"/>
    </row>
    <row r="562" spans="1:3">
      <c r="A562" s="178"/>
      <c r="B562" s="179"/>
      <c r="C562" s="338"/>
    </row>
    <row r="563" spans="1:3">
      <c r="A563" s="178"/>
      <c r="B563" s="179"/>
      <c r="C563" s="338"/>
    </row>
    <row r="564" spans="1:3">
      <c r="A564" s="178"/>
      <c r="B564" s="179"/>
      <c r="C564" s="338"/>
    </row>
    <row r="565" spans="1:3">
      <c r="A565" s="178"/>
      <c r="B565" s="179"/>
      <c r="C565" s="338"/>
    </row>
    <row r="566" spans="1:3">
      <c r="A566" s="178"/>
      <c r="B566" s="179"/>
      <c r="C566" s="338"/>
    </row>
    <row r="567" spans="1:3">
      <c r="A567" s="178"/>
      <c r="B567" s="179"/>
      <c r="C567" s="338"/>
    </row>
    <row r="568" spans="1:3">
      <c r="A568" s="178"/>
      <c r="B568" s="179"/>
      <c r="C568" s="338"/>
    </row>
    <row r="569" spans="1:3">
      <c r="A569" s="178"/>
      <c r="B569" s="179"/>
      <c r="C569" s="338"/>
    </row>
    <row r="570" spans="1:3">
      <c r="A570" s="178"/>
      <c r="B570" s="179"/>
      <c r="C570" s="338"/>
    </row>
    <row r="571" spans="1:3">
      <c r="A571" s="178"/>
      <c r="B571" s="179"/>
      <c r="C571" s="338"/>
    </row>
    <row r="572" spans="1:3">
      <c r="A572" s="178"/>
      <c r="B572" s="179"/>
      <c r="C572" s="338"/>
    </row>
    <row r="573" spans="1:3">
      <c r="A573" s="178"/>
      <c r="B573" s="179"/>
      <c r="C573" s="338"/>
    </row>
    <row r="574" spans="1:3">
      <c r="A574" s="178"/>
      <c r="B574" s="179"/>
      <c r="C574" s="338"/>
    </row>
    <row r="575" spans="1:3">
      <c r="A575" s="178"/>
      <c r="B575" s="179"/>
      <c r="C575" s="338"/>
    </row>
    <row r="576" spans="1:3">
      <c r="A576" s="178"/>
      <c r="B576" s="179"/>
      <c r="C576" s="338"/>
    </row>
    <row r="577" spans="1:3">
      <c r="A577" s="178"/>
      <c r="B577" s="179"/>
      <c r="C577" s="338"/>
    </row>
    <row r="578" spans="1:3">
      <c r="A578" s="178"/>
      <c r="B578" s="179"/>
      <c r="C578" s="338"/>
    </row>
    <row r="579" spans="1:3">
      <c r="A579" s="178"/>
      <c r="B579" s="179"/>
      <c r="C579" s="338"/>
    </row>
    <row r="580" spans="1:3">
      <c r="A580" s="178"/>
      <c r="B580" s="179"/>
      <c r="C580" s="338"/>
    </row>
    <row r="581" spans="1:3">
      <c r="A581" s="178"/>
      <c r="B581" s="179"/>
      <c r="C581" s="338"/>
    </row>
    <row r="582" spans="1:3">
      <c r="A582" s="178"/>
      <c r="B582" s="179"/>
      <c r="C582" s="338"/>
    </row>
    <row r="583" spans="1:3">
      <c r="A583" s="178"/>
      <c r="B583" s="179"/>
      <c r="C583" s="338"/>
    </row>
    <row r="584" spans="1:3">
      <c r="A584" s="178"/>
      <c r="B584" s="179"/>
      <c r="C584" s="338"/>
    </row>
    <row r="585" spans="1:3">
      <c r="A585" s="178"/>
      <c r="B585" s="179"/>
      <c r="C585" s="338"/>
    </row>
    <row r="586" spans="1:3">
      <c r="A586" s="178"/>
      <c r="B586" s="179"/>
      <c r="C586" s="338"/>
    </row>
    <row r="587" spans="1:3">
      <c r="A587" s="178"/>
      <c r="B587" s="179"/>
      <c r="C587" s="338"/>
    </row>
    <row r="588" spans="1:3">
      <c r="A588" s="178"/>
      <c r="B588" s="179"/>
      <c r="C588" s="338"/>
    </row>
    <row r="589" spans="1:3">
      <c r="A589" s="178"/>
      <c r="B589" s="179"/>
      <c r="C589" s="338"/>
    </row>
    <row r="590" spans="1:3">
      <c r="A590" s="178"/>
      <c r="B590" s="179"/>
      <c r="C590" s="338"/>
    </row>
    <row r="591" spans="1:3">
      <c r="A591" s="178"/>
      <c r="B591" s="179"/>
      <c r="C591" s="338"/>
    </row>
    <row r="592" spans="1:3">
      <c r="A592" s="178"/>
      <c r="B592" s="179"/>
      <c r="C592" s="338"/>
    </row>
    <row r="593" spans="1:3">
      <c r="A593" s="178"/>
      <c r="B593" s="179"/>
      <c r="C593" s="338"/>
    </row>
    <row r="594" spans="1:3">
      <c r="A594" s="178"/>
      <c r="B594" s="179"/>
      <c r="C594" s="338"/>
    </row>
    <row r="595" spans="1:3">
      <c r="A595" s="178"/>
      <c r="B595" s="179"/>
      <c r="C595" s="338"/>
    </row>
    <row r="596" spans="1:3">
      <c r="A596" s="178"/>
      <c r="B596" s="179"/>
      <c r="C596" s="338"/>
    </row>
    <row r="597" spans="1:3">
      <c r="A597" s="178"/>
      <c r="B597" s="179"/>
      <c r="C597" s="338"/>
    </row>
    <row r="598" spans="1:3">
      <c r="A598" s="178"/>
      <c r="B598" s="179"/>
      <c r="C598" s="338"/>
    </row>
    <row r="599" spans="1:3">
      <c r="A599" s="178"/>
      <c r="B599" s="179"/>
      <c r="C599" s="338"/>
    </row>
    <row r="600" spans="1:3">
      <c r="A600" s="178"/>
      <c r="B600" s="179"/>
      <c r="C600" s="338"/>
    </row>
    <row r="601" spans="1:3">
      <c r="A601" s="178"/>
      <c r="B601" s="179"/>
      <c r="C601" s="338"/>
    </row>
    <row r="602" spans="1:3">
      <c r="A602" s="178"/>
      <c r="B602" s="179"/>
      <c r="C602" s="338"/>
    </row>
    <row r="603" spans="1:3">
      <c r="A603" s="178"/>
      <c r="B603" s="179"/>
      <c r="C603" s="338"/>
    </row>
    <row r="604" spans="1:3">
      <c r="A604" s="178"/>
      <c r="B604" s="179"/>
      <c r="C604" s="338"/>
    </row>
    <row r="605" spans="1:3">
      <c r="A605" s="178"/>
      <c r="B605" s="179"/>
      <c r="C605" s="338"/>
    </row>
    <row r="606" spans="1:3">
      <c r="A606" s="178"/>
      <c r="B606" s="179"/>
      <c r="C606" s="338"/>
    </row>
    <row r="607" spans="1:3">
      <c r="A607" s="178"/>
      <c r="B607" s="179"/>
      <c r="C607" s="338"/>
    </row>
    <row r="608" spans="1:3">
      <c r="A608" s="178"/>
      <c r="B608" s="179"/>
      <c r="C608" s="338"/>
    </row>
    <row r="609" spans="1:3">
      <c r="A609" s="178"/>
      <c r="B609" s="179"/>
      <c r="C609" s="338"/>
    </row>
    <row r="610" spans="1:3">
      <c r="A610" s="178"/>
      <c r="B610" s="179"/>
      <c r="C610" s="338"/>
    </row>
    <row r="611" spans="1:3">
      <c r="A611" s="178"/>
      <c r="B611" s="179"/>
      <c r="C611" s="338"/>
    </row>
    <row r="612" spans="1:3">
      <c r="A612" s="178"/>
      <c r="B612" s="179"/>
      <c r="C612" s="338"/>
    </row>
    <row r="613" spans="1:3">
      <c r="A613" s="178"/>
      <c r="B613" s="179"/>
      <c r="C613" s="338"/>
    </row>
    <row r="614" spans="1:3">
      <c r="A614" s="178"/>
      <c r="B614" s="179"/>
      <c r="C614" s="338"/>
    </row>
    <row r="615" spans="1:3">
      <c r="A615" s="178"/>
      <c r="B615" s="179"/>
      <c r="C615" s="338"/>
    </row>
    <row r="616" spans="1:3">
      <c r="A616" s="178"/>
      <c r="B616" s="179"/>
      <c r="C616" s="338"/>
    </row>
    <row r="617" spans="1:3">
      <c r="A617" s="178"/>
      <c r="B617" s="179"/>
      <c r="C617" s="338"/>
    </row>
    <row r="618" spans="1:3">
      <c r="A618" s="178"/>
      <c r="B618" s="179"/>
      <c r="C618" s="338"/>
    </row>
    <row r="619" spans="1:3">
      <c r="A619" s="178"/>
      <c r="B619" s="179"/>
      <c r="C619" s="338"/>
    </row>
    <row r="620" spans="1:3">
      <c r="A620" s="178"/>
      <c r="B620" s="179"/>
      <c r="C620" s="338"/>
    </row>
    <row r="621" spans="1:3">
      <c r="A621" s="178"/>
      <c r="B621" s="179"/>
      <c r="C621" s="338"/>
    </row>
    <row r="622" spans="1:3">
      <c r="A622" s="178"/>
      <c r="B622" s="179"/>
      <c r="C622" s="338"/>
    </row>
    <row r="623" spans="1:3">
      <c r="A623" s="178"/>
      <c r="B623" s="179"/>
      <c r="C623" s="338"/>
    </row>
    <row r="624" spans="1:3">
      <c r="A624" s="178"/>
      <c r="B624" s="179"/>
      <c r="C624" s="338"/>
    </row>
    <row r="625" spans="1:3">
      <c r="A625" s="178"/>
      <c r="B625" s="179"/>
      <c r="C625" s="338"/>
    </row>
    <row r="626" spans="1:3">
      <c r="A626" s="178"/>
      <c r="B626" s="179"/>
      <c r="C626" s="338"/>
    </row>
    <row r="627" spans="1:3">
      <c r="A627" s="178"/>
      <c r="B627" s="179"/>
      <c r="C627" s="338"/>
    </row>
    <row r="628" spans="1:3">
      <c r="A628" s="178"/>
      <c r="B628" s="179"/>
      <c r="C628" s="338"/>
    </row>
    <row r="629" spans="1:3">
      <c r="A629" s="178"/>
      <c r="B629" s="179"/>
      <c r="C629" s="338"/>
    </row>
    <row r="630" spans="1:3">
      <c r="A630" s="178"/>
      <c r="B630" s="179"/>
      <c r="C630" s="338"/>
    </row>
    <row r="631" spans="1:3">
      <c r="A631" s="178"/>
      <c r="B631" s="179"/>
      <c r="C631" s="338"/>
    </row>
    <row r="632" spans="1:3">
      <c r="A632" s="178"/>
      <c r="B632" s="179"/>
      <c r="C632" s="338"/>
    </row>
    <row r="633" spans="1:3">
      <c r="A633" s="178"/>
      <c r="B633" s="179"/>
      <c r="C633" s="338"/>
    </row>
    <row r="634" spans="1:3">
      <c r="A634" s="178"/>
      <c r="B634" s="179"/>
      <c r="C634" s="338"/>
    </row>
    <row r="635" spans="1:3">
      <c r="A635" s="178"/>
      <c r="B635" s="179"/>
      <c r="C635" s="338"/>
    </row>
    <row r="636" spans="1:3">
      <c r="A636" s="178"/>
      <c r="B636" s="179"/>
      <c r="C636" s="338"/>
    </row>
    <row r="637" spans="1:3">
      <c r="A637" s="178"/>
      <c r="B637" s="179"/>
      <c r="C637" s="338"/>
    </row>
    <row r="638" spans="1:3">
      <c r="A638" s="178"/>
      <c r="B638" s="179"/>
      <c r="C638" s="338"/>
    </row>
    <row r="639" spans="1:3">
      <c r="A639" s="178"/>
      <c r="B639" s="179"/>
      <c r="C639" s="338"/>
    </row>
    <row r="640" spans="1:3">
      <c r="A640" s="178"/>
      <c r="B640" s="179"/>
      <c r="C640" s="338"/>
    </row>
    <row r="641" spans="1:3">
      <c r="A641" s="178"/>
      <c r="B641" s="179"/>
      <c r="C641" s="338"/>
    </row>
    <row r="642" spans="1:3">
      <c r="A642" s="178"/>
      <c r="B642" s="179"/>
      <c r="C642" s="338"/>
    </row>
    <row r="643" spans="1:3">
      <c r="A643" s="178"/>
      <c r="B643" s="179"/>
      <c r="C643" s="338"/>
    </row>
    <row r="644" spans="1:3">
      <c r="A644" s="178"/>
      <c r="B644" s="179"/>
      <c r="C644" s="338"/>
    </row>
    <row r="645" spans="1:3">
      <c r="A645" s="178"/>
      <c r="B645" s="179"/>
      <c r="C645" s="338"/>
    </row>
    <row r="646" spans="1:3">
      <c r="A646" s="178"/>
      <c r="B646" s="179"/>
      <c r="C646" s="338"/>
    </row>
    <row r="647" spans="1:3">
      <c r="A647" s="178"/>
      <c r="B647" s="179"/>
      <c r="C647" s="338"/>
    </row>
    <row r="648" spans="1:3">
      <c r="A648" s="178"/>
      <c r="B648" s="179"/>
      <c r="C648" s="338"/>
    </row>
    <row r="649" spans="1:3">
      <c r="A649" s="178"/>
      <c r="B649" s="179"/>
      <c r="C649" s="338"/>
    </row>
    <row r="650" spans="1:3">
      <c r="A650" s="178"/>
      <c r="B650" s="179"/>
      <c r="C650" s="338"/>
    </row>
    <row r="651" spans="1:3">
      <c r="A651" s="178"/>
      <c r="B651" s="179"/>
      <c r="C651" s="338"/>
    </row>
    <row r="652" spans="1:3">
      <c r="A652" s="178"/>
      <c r="B652" s="179"/>
      <c r="C652" s="338"/>
    </row>
    <row r="653" spans="1:3">
      <c r="A653" s="178"/>
      <c r="B653" s="179"/>
      <c r="C653" s="338"/>
    </row>
    <row r="654" spans="1:3">
      <c r="A654" s="178"/>
      <c r="B654" s="179"/>
      <c r="C654" s="338"/>
    </row>
    <row r="655" spans="1:3">
      <c r="A655" s="178"/>
      <c r="B655" s="179"/>
      <c r="C655" s="338"/>
    </row>
    <row r="656" spans="1:3">
      <c r="A656" s="178"/>
      <c r="B656" s="179"/>
      <c r="C656" s="338"/>
    </row>
    <row r="657" spans="1:3">
      <c r="A657" s="178"/>
      <c r="B657" s="179"/>
      <c r="C657" s="338"/>
    </row>
    <row r="658" spans="1:3">
      <c r="A658" s="178"/>
      <c r="B658" s="179"/>
      <c r="C658" s="338"/>
    </row>
    <row r="659" spans="1:3">
      <c r="A659" s="178"/>
      <c r="B659" s="179"/>
      <c r="C659" s="338"/>
    </row>
    <row r="660" spans="1:3">
      <c r="A660" s="178"/>
      <c r="B660" s="179"/>
      <c r="C660" s="338"/>
    </row>
    <row r="661" spans="1:3">
      <c r="A661" s="178"/>
      <c r="B661" s="179"/>
      <c r="C661" s="338"/>
    </row>
    <row r="662" spans="1:3">
      <c r="A662" s="178"/>
      <c r="B662" s="179"/>
      <c r="C662" s="338"/>
    </row>
    <row r="663" spans="1:3">
      <c r="A663" s="178"/>
      <c r="B663" s="179"/>
      <c r="C663" s="338"/>
    </row>
    <row r="664" spans="1:3">
      <c r="A664" s="178"/>
      <c r="B664" s="179"/>
      <c r="C664" s="338"/>
    </row>
    <row r="665" spans="1:3">
      <c r="A665" s="178"/>
      <c r="B665" s="179"/>
      <c r="C665" s="338"/>
    </row>
    <row r="666" spans="1:3">
      <c r="A666" s="178"/>
      <c r="B666" s="179"/>
      <c r="C666" s="338"/>
    </row>
    <row r="667" spans="1:3">
      <c r="A667" s="178"/>
      <c r="B667" s="179"/>
      <c r="C667" s="338"/>
    </row>
    <row r="668" spans="1:3">
      <c r="A668" s="178"/>
      <c r="B668" s="179"/>
      <c r="C668" s="338"/>
    </row>
    <row r="669" spans="1:3">
      <c r="A669" s="178"/>
      <c r="B669" s="179"/>
      <c r="C669" s="338"/>
    </row>
    <row r="670" spans="1:3">
      <c r="A670" s="178"/>
      <c r="B670" s="179"/>
      <c r="C670" s="338"/>
    </row>
    <row r="671" spans="1:3">
      <c r="A671" s="178"/>
      <c r="B671" s="179"/>
      <c r="C671" s="338"/>
    </row>
    <row r="672" spans="1:3">
      <c r="A672" s="178"/>
      <c r="B672" s="179"/>
      <c r="C672" s="338"/>
    </row>
    <row r="673" spans="1:3">
      <c r="A673" s="178"/>
      <c r="B673" s="179"/>
      <c r="C673" s="338"/>
    </row>
    <row r="674" spans="1:3">
      <c r="A674" s="178"/>
      <c r="B674" s="179"/>
      <c r="C674" s="338"/>
    </row>
    <row r="675" spans="1:3">
      <c r="A675" s="178"/>
      <c r="B675" s="179"/>
      <c r="C675" s="338"/>
    </row>
    <row r="676" spans="1:3">
      <c r="A676" s="178"/>
      <c r="B676" s="179"/>
      <c r="C676" s="338"/>
    </row>
    <row r="677" spans="1:3">
      <c r="A677" s="178"/>
      <c r="B677" s="179"/>
      <c r="C677" s="338"/>
    </row>
    <row r="678" spans="1:3">
      <c r="A678" s="178"/>
      <c r="B678" s="179"/>
      <c r="C678" s="338"/>
    </row>
    <row r="679" spans="1:3">
      <c r="A679" s="178"/>
      <c r="B679" s="179"/>
      <c r="C679" s="338"/>
    </row>
    <row r="680" spans="1:3">
      <c r="A680" s="178"/>
      <c r="B680" s="179"/>
      <c r="C680" s="338"/>
    </row>
    <row r="681" spans="1:3">
      <c r="A681" s="178"/>
      <c r="B681" s="179"/>
      <c r="C681" s="338"/>
    </row>
    <row r="682" spans="1:3">
      <c r="A682" s="178"/>
      <c r="B682" s="179"/>
      <c r="C682" s="338"/>
    </row>
    <row r="683" spans="1:3">
      <c r="A683" s="178"/>
      <c r="B683" s="179"/>
      <c r="C683" s="338"/>
    </row>
    <row r="684" spans="1:3">
      <c r="A684" s="178"/>
      <c r="B684" s="179"/>
      <c r="C684" s="338"/>
    </row>
    <row r="685" spans="1:3">
      <c r="A685" s="178"/>
      <c r="B685" s="179"/>
      <c r="C685" s="338"/>
    </row>
    <row r="686" spans="1:3">
      <c r="A686" s="178"/>
      <c r="B686" s="179"/>
      <c r="C686" s="338"/>
    </row>
    <row r="687" spans="1:3">
      <c r="A687" s="178"/>
      <c r="B687" s="179"/>
      <c r="C687" s="338"/>
    </row>
    <row r="688" spans="1:3">
      <c r="A688" s="178"/>
      <c r="B688" s="179"/>
      <c r="C688" s="338"/>
    </row>
    <row r="689" spans="1:3">
      <c r="A689" s="178"/>
      <c r="B689" s="179"/>
      <c r="C689" s="338"/>
    </row>
    <row r="690" spans="1:3">
      <c r="A690" s="178"/>
      <c r="B690" s="179"/>
      <c r="C690" s="338"/>
    </row>
    <row r="691" spans="1:3">
      <c r="A691" s="178"/>
      <c r="B691" s="179"/>
      <c r="C691" s="338"/>
    </row>
    <row r="692" spans="1:3">
      <c r="A692" s="178"/>
      <c r="B692" s="179"/>
      <c r="C692" s="338"/>
    </row>
    <row r="693" spans="1:3">
      <c r="A693" s="178"/>
      <c r="B693" s="179"/>
      <c r="C693" s="338"/>
    </row>
    <row r="694" spans="1:3">
      <c r="A694" s="178"/>
      <c r="B694" s="179"/>
      <c r="C694" s="338"/>
    </row>
    <row r="695" spans="1:3">
      <c r="A695" s="178"/>
      <c r="B695" s="179"/>
      <c r="C695" s="338"/>
    </row>
    <row r="696" spans="1:3">
      <c r="A696" s="178"/>
      <c r="B696" s="179"/>
      <c r="C696" s="338"/>
    </row>
    <row r="697" spans="1:3">
      <c r="A697" s="178"/>
      <c r="B697" s="179"/>
      <c r="C697" s="338"/>
    </row>
    <row r="698" spans="1:3">
      <c r="A698" s="178"/>
      <c r="B698" s="179"/>
      <c r="C698" s="338"/>
    </row>
    <row r="699" spans="1:3">
      <c r="A699" s="178"/>
      <c r="B699" s="179"/>
      <c r="C699" s="338"/>
    </row>
    <row r="700" spans="1:3">
      <c r="A700" s="178"/>
      <c r="B700" s="179"/>
      <c r="C700" s="338"/>
    </row>
    <row r="701" spans="1:3">
      <c r="A701" s="178"/>
      <c r="B701" s="179"/>
      <c r="C701" s="338"/>
    </row>
    <row r="702" spans="1:3">
      <c r="A702" s="178"/>
      <c r="B702" s="179"/>
      <c r="C702" s="338"/>
    </row>
    <row r="703" spans="1:3">
      <c r="A703" s="178"/>
      <c r="B703" s="179"/>
      <c r="C703" s="338"/>
    </row>
    <row r="704" spans="1:3">
      <c r="A704" s="178"/>
      <c r="B704" s="179"/>
      <c r="C704" s="338"/>
    </row>
    <row r="705" spans="1:3">
      <c r="A705" s="178"/>
      <c r="B705" s="179"/>
      <c r="C705" s="338"/>
    </row>
    <row r="706" spans="1:3">
      <c r="A706" s="178"/>
      <c r="B706" s="179"/>
      <c r="C706" s="338"/>
    </row>
    <row r="707" spans="1:3">
      <c r="A707" s="178"/>
      <c r="B707" s="179"/>
      <c r="C707" s="338"/>
    </row>
    <row r="708" spans="1:3">
      <c r="A708" s="178"/>
      <c r="B708" s="179"/>
      <c r="C708" s="338"/>
    </row>
    <row r="709" spans="1:3">
      <c r="A709" s="178"/>
      <c r="B709" s="179"/>
      <c r="C709" s="338"/>
    </row>
    <row r="710" spans="1:3">
      <c r="A710" s="178"/>
      <c r="B710" s="179"/>
      <c r="C710" s="338"/>
    </row>
    <row r="711" spans="1:3">
      <c r="A711" s="178"/>
      <c r="B711" s="179"/>
      <c r="C711" s="338"/>
    </row>
    <row r="712" spans="1:3">
      <c r="A712" s="178"/>
      <c r="B712" s="179"/>
      <c r="C712" s="338"/>
    </row>
    <row r="713" spans="1:3">
      <c r="A713" s="178"/>
      <c r="B713" s="179"/>
      <c r="C713" s="338"/>
    </row>
    <row r="714" spans="1:3">
      <c r="A714" s="178"/>
      <c r="B714" s="179"/>
      <c r="C714" s="338"/>
    </row>
    <row r="715" spans="1:3">
      <c r="A715" s="178"/>
      <c r="B715" s="179"/>
      <c r="C715" s="338"/>
    </row>
    <row r="716" spans="1:3">
      <c r="A716" s="178"/>
      <c r="B716" s="179"/>
      <c r="C716" s="338"/>
    </row>
    <row r="717" spans="1:3">
      <c r="A717" s="178"/>
      <c r="B717" s="179"/>
      <c r="C717" s="338"/>
    </row>
    <row r="718" spans="1:3">
      <c r="A718" s="178"/>
      <c r="B718" s="179"/>
      <c r="C718" s="338"/>
    </row>
    <row r="719" spans="1:3">
      <c r="A719" s="178"/>
      <c r="B719" s="179"/>
      <c r="C719" s="338"/>
    </row>
    <row r="720" spans="1:3">
      <c r="A720" s="178"/>
      <c r="B720" s="179"/>
      <c r="C720" s="338"/>
    </row>
    <row r="721" spans="1:3">
      <c r="A721" s="178"/>
      <c r="B721" s="179"/>
      <c r="C721" s="338"/>
    </row>
    <row r="722" spans="1:3">
      <c r="A722" s="178"/>
      <c r="B722" s="179"/>
      <c r="C722" s="338"/>
    </row>
    <row r="723" spans="1:3">
      <c r="A723" s="178"/>
      <c r="B723" s="179"/>
      <c r="C723" s="338"/>
    </row>
    <row r="724" spans="1:3">
      <c r="A724" s="178"/>
      <c r="B724" s="179"/>
      <c r="C724" s="338"/>
    </row>
    <row r="725" spans="1:3">
      <c r="A725" s="178"/>
      <c r="B725" s="179"/>
      <c r="C725" s="338"/>
    </row>
    <row r="726" spans="1:3">
      <c r="A726" s="178"/>
      <c r="B726" s="179"/>
      <c r="C726" s="338"/>
    </row>
    <row r="727" spans="1:3">
      <c r="A727" s="178"/>
      <c r="B727" s="179"/>
      <c r="C727" s="338"/>
    </row>
    <row r="728" spans="1:3">
      <c r="A728" s="178"/>
      <c r="B728" s="179"/>
      <c r="C728" s="338"/>
    </row>
    <row r="729" spans="1:3">
      <c r="A729" s="178"/>
      <c r="B729" s="179"/>
      <c r="C729" s="338"/>
    </row>
    <row r="730" spans="1:3">
      <c r="A730" s="178"/>
      <c r="B730" s="179"/>
      <c r="C730" s="338"/>
    </row>
    <row r="731" spans="1:3">
      <c r="A731" s="178"/>
      <c r="B731" s="179"/>
      <c r="C731" s="338"/>
    </row>
    <row r="732" spans="1:3">
      <c r="A732" s="178"/>
      <c r="B732" s="179"/>
      <c r="C732" s="338"/>
    </row>
    <row r="733" spans="1:3">
      <c r="A733" s="178"/>
      <c r="B733" s="179"/>
      <c r="C733" s="338"/>
    </row>
    <row r="734" spans="1:3">
      <c r="A734" s="178"/>
      <c r="B734" s="179"/>
      <c r="C734" s="338"/>
    </row>
    <row r="735" spans="1:3">
      <c r="A735" s="178"/>
      <c r="B735" s="179"/>
      <c r="C735" s="338"/>
    </row>
    <row r="736" spans="1:3">
      <c r="A736" s="178"/>
      <c r="B736" s="179"/>
      <c r="C736" s="338"/>
    </row>
    <row r="737" spans="1:3">
      <c r="A737" s="178"/>
      <c r="B737" s="179"/>
      <c r="C737" s="338"/>
    </row>
    <row r="738" spans="1:3">
      <c r="A738" s="178"/>
      <c r="B738" s="179"/>
      <c r="C738" s="338"/>
    </row>
    <row r="739" spans="1:3">
      <c r="A739" s="178"/>
      <c r="B739" s="179"/>
      <c r="C739" s="338"/>
    </row>
    <row r="740" spans="1:3">
      <c r="A740" s="178"/>
      <c r="B740" s="179"/>
      <c r="C740" s="338"/>
    </row>
    <row r="741" spans="1:3">
      <c r="A741" s="178"/>
      <c r="B741" s="179"/>
      <c r="C741" s="338"/>
    </row>
    <row r="742" spans="1:3">
      <c r="A742" s="178"/>
      <c r="B742" s="179"/>
      <c r="C742" s="338"/>
    </row>
    <row r="743" spans="1:3">
      <c r="A743" s="178"/>
      <c r="B743" s="179"/>
      <c r="C743" s="338"/>
    </row>
    <row r="744" spans="1:3">
      <c r="A744" s="178"/>
      <c r="B744" s="179"/>
      <c r="C744" s="338"/>
    </row>
    <row r="745" spans="1:3">
      <c r="A745" s="178"/>
      <c r="B745" s="179"/>
      <c r="C745" s="338"/>
    </row>
    <row r="746" spans="1:3">
      <c r="A746" s="178"/>
      <c r="B746" s="179"/>
      <c r="C746" s="338"/>
    </row>
    <row r="747" spans="1:3">
      <c r="A747" s="178"/>
      <c r="B747" s="179"/>
      <c r="C747" s="338"/>
    </row>
    <row r="748" spans="1:3">
      <c r="A748" s="178"/>
      <c r="B748" s="179"/>
      <c r="C748" s="338"/>
    </row>
    <row r="749" spans="1:3">
      <c r="A749" s="178"/>
      <c r="B749" s="179"/>
      <c r="C749" s="338"/>
    </row>
    <row r="750" spans="1:3">
      <c r="A750" s="178"/>
      <c r="B750" s="179"/>
      <c r="C750" s="338"/>
    </row>
    <row r="751" spans="1:3">
      <c r="A751" s="178"/>
      <c r="B751" s="179"/>
      <c r="C751" s="338"/>
    </row>
    <row r="752" spans="1:3">
      <c r="A752" s="178"/>
      <c r="B752" s="179"/>
      <c r="C752" s="338"/>
    </row>
    <row r="753" spans="1:3">
      <c r="A753" s="178"/>
      <c r="B753" s="179"/>
      <c r="C753" s="338"/>
    </row>
    <row r="754" spans="1:3">
      <c r="A754" s="178"/>
      <c r="B754" s="179"/>
      <c r="C754" s="338"/>
    </row>
    <row r="755" spans="1:3">
      <c r="A755" s="178"/>
      <c r="B755" s="179"/>
      <c r="C755" s="338"/>
    </row>
    <row r="756" spans="1:3">
      <c r="A756" s="178"/>
      <c r="B756" s="179"/>
      <c r="C756" s="338"/>
    </row>
    <row r="757" spans="1:3">
      <c r="A757" s="178"/>
      <c r="B757" s="179"/>
      <c r="C757" s="338"/>
    </row>
    <row r="758" spans="1:3">
      <c r="A758" s="178"/>
      <c r="B758" s="179"/>
      <c r="C758" s="338"/>
    </row>
    <row r="759" spans="1:3">
      <c r="A759" s="178"/>
      <c r="B759" s="179"/>
      <c r="C759" s="338"/>
    </row>
    <row r="760" spans="1:3">
      <c r="A760" s="178"/>
      <c r="B760" s="179"/>
      <c r="C760" s="338"/>
    </row>
    <row r="761" spans="1:3">
      <c r="A761" s="178"/>
      <c r="B761" s="179"/>
      <c r="C761" s="338"/>
    </row>
    <row r="762" spans="1:3">
      <c r="A762" s="178"/>
      <c r="B762" s="179"/>
      <c r="C762" s="338"/>
    </row>
    <row r="763" spans="1:3">
      <c r="A763" s="178"/>
      <c r="B763" s="179"/>
      <c r="C763" s="338"/>
    </row>
    <row r="764" spans="1:3">
      <c r="A764" s="178"/>
      <c r="B764" s="179"/>
      <c r="C764" s="338"/>
    </row>
    <row r="765" spans="1:3">
      <c r="A765" s="178"/>
      <c r="B765" s="179"/>
      <c r="C765" s="338"/>
    </row>
    <row r="766" spans="1:3">
      <c r="A766" s="178"/>
      <c r="B766" s="179"/>
      <c r="C766" s="338"/>
    </row>
    <row r="767" spans="1:3">
      <c r="A767" s="178"/>
      <c r="B767" s="179"/>
      <c r="C767" s="338"/>
    </row>
    <row r="768" spans="1:3">
      <c r="A768" s="178"/>
      <c r="B768" s="179"/>
      <c r="C768" s="338"/>
    </row>
    <row r="769" spans="1:3">
      <c r="A769" s="178"/>
      <c r="B769" s="179"/>
      <c r="C769" s="338"/>
    </row>
    <row r="770" spans="1:3">
      <c r="A770" s="178"/>
      <c r="B770" s="179"/>
      <c r="C770" s="338"/>
    </row>
    <row r="771" spans="1:3">
      <c r="A771" s="178"/>
      <c r="B771" s="179"/>
      <c r="C771" s="338"/>
    </row>
    <row r="772" spans="1:3">
      <c r="A772" s="178"/>
      <c r="B772" s="179"/>
      <c r="C772" s="338"/>
    </row>
    <row r="773" spans="1:3">
      <c r="A773" s="178"/>
      <c r="B773" s="179"/>
      <c r="C773" s="338"/>
    </row>
    <row r="774" spans="1:3">
      <c r="A774" s="178"/>
      <c r="B774" s="179"/>
      <c r="C774" s="338"/>
    </row>
    <row r="775" spans="1:3">
      <c r="A775" s="178"/>
      <c r="B775" s="179"/>
      <c r="C775" s="338"/>
    </row>
    <row r="776" spans="1:3">
      <c r="A776" s="178"/>
      <c r="B776" s="179"/>
      <c r="C776" s="338"/>
    </row>
    <row r="777" spans="1:3">
      <c r="A777" s="178"/>
      <c r="B777" s="179"/>
      <c r="C777" s="338"/>
    </row>
    <row r="778" spans="1:3">
      <c r="A778" s="178"/>
      <c r="B778" s="179"/>
      <c r="C778" s="338"/>
    </row>
    <row r="779" spans="1:3">
      <c r="A779" s="178"/>
      <c r="B779" s="179"/>
      <c r="C779" s="338"/>
    </row>
    <row r="780" spans="1:3">
      <c r="A780" s="178"/>
      <c r="B780" s="179"/>
      <c r="C780" s="338"/>
    </row>
    <row r="781" spans="1:3">
      <c r="A781" s="178"/>
      <c r="B781" s="179"/>
      <c r="C781" s="338"/>
    </row>
    <row r="782" spans="1:3">
      <c r="A782" s="178"/>
      <c r="B782" s="179"/>
      <c r="C782" s="338"/>
    </row>
    <row r="783" spans="1:3">
      <c r="A783" s="178"/>
      <c r="B783" s="179"/>
      <c r="C783" s="338"/>
    </row>
    <row r="784" spans="1:3">
      <c r="A784" s="178"/>
      <c r="B784" s="179"/>
      <c r="C784" s="338"/>
    </row>
    <row r="785" spans="1:3">
      <c r="A785" s="178"/>
      <c r="B785" s="179"/>
      <c r="C785" s="338"/>
    </row>
    <row r="786" spans="1:3">
      <c r="A786" s="178"/>
      <c r="B786" s="179"/>
      <c r="C786" s="338"/>
    </row>
    <row r="787" spans="1:3">
      <c r="A787" s="178"/>
      <c r="B787" s="179"/>
      <c r="C787" s="338"/>
    </row>
    <row r="788" spans="1:3">
      <c r="A788" s="178"/>
      <c r="B788" s="179"/>
      <c r="C788" s="338"/>
    </row>
    <row r="789" spans="1:3">
      <c r="A789" s="178"/>
      <c r="B789" s="179"/>
      <c r="C789" s="338"/>
    </row>
    <row r="790" spans="1:3">
      <c r="A790" s="178"/>
      <c r="B790" s="179"/>
      <c r="C790" s="338"/>
    </row>
    <row r="791" spans="1:3">
      <c r="A791" s="178"/>
      <c r="B791" s="179"/>
      <c r="C791" s="338"/>
    </row>
    <row r="792" spans="1:3">
      <c r="A792" s="178"/>
      <c r="B792" s="179"/>
      <c r="C792" s="338"/>
    </row>
    <row r="793" spans="1:3">
      <c r="A793" s="178"/>
      <c r="B793" s="179"/>
      <c r="C793" s="338"/>
    </row>
    <row r="794" spans="1:3">
      <c r="A794" s="178"/>
      <c r="B794" s="179"/>
      <c r="C794" s="338"/>
    </row>
    <row r="795" spans="1:3">
      <c r="A795" s="178"/>
      <c r="B795" s="179"/>
      <c r="C795" s="338"/>
    </row>
    <row r="796" spans="1:3">
      <c r="A796" s="178"/>
      <c r="B796" s="179"/>
      <c r="C796" s="338"/>
    </row>
    <row r="797" spans="1:3">
      <c r="A797" s="178"/>
      <c r="B797" s="179"/>
      <c r="C797" s="338"/>
    </row>
    <row r="798" spans="1:3">
      <c r="A798" s="178"/>
      <c r="B798" s="179"/>
      <c r="C798" s="338"/>
    </row>
    <row r="799" spans="1:3">
      <c r="A799" s="178"/>
      <c r="B799" s="179"/>
      <c r="C799" s="338"/>
    </row>
    <row r="800" spans="1:3">
      <c r="A800" s="178"/>
      <c r="B800" s="179"/>
      <c r="C800" s="338"/>
    </row>
    <row r="801" spans="1:3">
      <c r="A801" s="178"/>
      <c r="B801" s="179"/>
      <c r="C801" s="338"/>
    </row>
    <row r="802" spans="1:3">
      <c r="A802" s="178"/>
      <c r="B802" s="179"/>
      <c r="C802" s="338"/>
    </row>
    <row r="803" spans="1:3">
      <c r="A803" s="178"/>
      <c r="B803" s="179"/>
      <c r="C803" s="338"/>
    </row>
    <row r="804" spans="1:3">
      <c r="A804" s="178"/>
      <c r="B804" s="179"/>
      <c r="C804" s="338"/>
    </row>
    <row r="805" spans="1:3">
      <c r="A805" s="178"/>
      <c r="B805" s="179"/>
      <c r="C805" s="338"/>
    </row>
    <row r="806" spans="1:3">
      <c r="A806" s="178"/>
      <c r="B806" s="179"/>
      <c r="C806" s="338"/>
    </row>
    <row r="807" spans="1:3">
      <c r="A807" s="178"/>
      <c r="B807" s="179"/>
      <c r="C807" s="338"/>
    </row>
    <row r="808" spans="1:3">
      <c r="A808" s="178"/>
      <c r="B808" s="179"/>
      <c r="C808" s="338"/>
    </row>
    <row r="809" spans="1:3">
      <c r="A809" s="178"/>
      <c r="B809" s="179"/>
      <c r="C809" s="338"/>
    </row>
    <row r="810" spans="1:3">
      <c r="A810" s="178"/>
      <c r="B810" s="179"/>
      <c r="C810" s="338"/>
    </row>
    <row r="811" spans="1:3">
      <c r="A811" s="178"/>
      <c r="B811" s="179"/>
      <c r="C811" s="338"/>
    </row>
    <row r="812" spans="1:3">
      <c r="A812" s="178"/>
      <c r="B812" s="179"/>
      <c r="C812" s="338"/>
    </row>
    <row r="813" spans="1:3">
      <c r="A813" s="178"/>
      <c r="B813" s="179"/>
      <c r="C813" s="338"/>
    </row>
    <row r="814" spans="1:3">
      <c r="A814" s="178"/>
      <c r="B814" s="179"/>
      <c r="C814" s="338"/>
    </row>
    <row r="815" spans="1:3">
      <c r="A815" s="178"/>
      <c r="B815" s="179"/>
      <c r="C815" s="338"/>
    </row>
    <row r="816" spans="1:3">
      <c r="A816" s="178"/>
      <c r="B816" s="179"/>
      <c r="C816" s="338"/>
    </row>
    <row r="817" spans="1:3">
      <c r="A817" s="178"/>
      <c r="B817" s="179"/>
      <c r="C817" s="338"/>
    </row>
    <row r="818" spans="1:3">
      <c r="A818" s="178"/>
      <c r="B818" s="179"/>
      <c r="C818" s="338"/>
    </row>
    <row r="819" spans="1:3">
      <c r="A819" s="178"/>
      <c r="B819" s="179"/>
      <c r="C819" s="338"/>
    </row>
    <row r="820" spans="1:3">
      <c r="A820" s="178"/>
      <c r="B820" s="179"/>
      <c r="C820" s="338"/>
    </row>
    <row r="821" spans="1:3">
      <c r="A821" s="178"/>
      <c r="B821" s="179"/>
      <c r="C821" s="338"/>
    </row>
    <row r="822" spans="1:3">
      <c r="A822" s="178"/>
      <c r="B822" s="179"/>
      <c r="C822" s="338"/>
    </row>
    <row r="823" spans="1:3">
      <c r="A823" s="178"/>
      <c r="B823" s="179"/>
      <c r="C823" s="338"/>
    </row>
    <row r="824" spans="1:3">
      <c r="A824" s="178"/>
      <c r="B824" s="179"/>
      <c r="C824" s="338"/>
    </row>
    <row r="825" spans="1:3">
      <c r="A825" s="178"/>
      <c r="B825" s="179"/>
      <c r="C825" s="338"/>
    </row>
    <row r="826" spans="1:3">
      <c r="A826" s="178"/>
      <c r="B826" s="179"/>
      <c r="C826" s="338"/>
    </row>
    <row r="827" spans="1:3">
      <c r="A827" s="178"/>
      <c r="B827" s="179"/>
      <c r="C827" s="338"/>
    </row>
    <row r="828" spans="1:3">
      <c r="A828" s="178"/>
      <c r="B828" s="179"/>
      <c r="C828" s="338"/>
    </row>
    <row r="829" spans="1:3">
      <c r="A829" s="178"/>
      <c r="B829" s="179"/>
      <c r="C829" s="338"/>
    </row>
    <row r="830" spans="1:3">
      <c r="A830" s="178"/>
      <c r="B830" s="179"/>
      <c r="C830" s="338"/>
    </row>
    <row r="831" spans="1:3">
      <c r="A831" s="178"/>
      <c r="B831" s="179"/>
      <c r="C831" s="338"/>
    </row>
    <row r="832" spans="1:3">
      <c r="A832" s="178"/>
      <c r="B832" s="179"/>
      <c r="C832" s="338"/>
    </row>
    <row r="833" spans="1:3">
      <c r="A833" s="178"/>
      <c r="B833" s="179"/>
      <c r="C833" s="338"/>
    </row>
    <row r="834" spans="1:3">
      <c r="A834" s="178"/>
      <c r="B834" s="179"/>
      <c r="C834" s="338"/>
    </row>
    <row r="835" spans="1:3">
      <c r="A835" s="178"/>
      <c r="B835" s="179"/>
      <c r="C835" s="338"/>
    </row>
    <row r="836" spans="1:3">
      <c r="A836" s="178"/>
      <c r="B836" s="179"/>
      <c r="C836" s="338"/>
    </row>
    <row r="837" spans="1:3">
      <c r="A837" s="178"/>
      <c r="B837" s="179"/>
      <c r="C837" s="338"/>
    </row>
    <row r="838" spans="1:3">
      <c r="A838" s="178"/>
      <c r="B838" s="179"/>
      <c r="C838" s="338"/>
    </row>
    <row r="839" spans="1:3">
      <c r="A839" s="178"/>
      <c r="B839" s="179"/>
      <c r="C839" s="338"/>
    </row>
    <row r="840" spans="1:3">
      <c r="A840" s="178"/>
      <c r="B840" s="179"/>
      <c r="C840" s="338"/>
    </row>
    <row r="841" spans="1:3">
      <c r="A841" s="178"/>
      <c r="B841" s="179"/>
      <c r="C841" s="338"/>
    </row>
    <row r="842" spans="1:3">
      <c r="A842" s="178"/>
      <c r="B842" s="179"/>
      <c r="C842" s="338"/>
    </row>
    <row r="843" spans="1:3">
      <c r="A843" s="178"/>
      <c r="B843" s="179"/>
      <c r="C843" s="338"/>
    </row>
    <row r="844" spans="1:3">
      <c r="A844" s="178"/>
      <c r="B844" s="179"/>
      <c r="C844" s="338"/>
    </row>
    <row r="845" spans="1:3">
      <c r="A845" s="178"/>
      <c r="B845" s="179"/>
      <c r="C845" s="338"/>
    </row>
    <row r="846" spans="1:3">
      <c r="A846" s="178"/>
      <c r="B846" s="179"/>
      <c r="C846" s="338"/>
    </row>
    <row r="847" spans="1:3">
      <c r="A847" s="178"/>
      <c r="B847" s="179"/>
      <c r="C847" s="338"/>
    </row>
    <row r="848" spans="1:3">
      <c r="A848" s="178"/>
      <c r="B848" s="179"/>
      <c r="C848" s="338"/>
    </row>
    <row r="849" spans="1:3">
      <c r="A849" s="178"/>
      <c r="B849" s="179"/>
      <c r="C849" s="338"/>
    </row>
    <row r="850" spans="1:3">
      <c r="A850" s="178"/>
      <c r="B850" s="179"/>
      <c r="C850" s="338"/>
    </row>
    <row r="851" spans="1:3">
      <c r="A851" s="178"/>
      <c r="B851" s="179"/>
      <c r="C851" s="338"/>
    </row>
    <row r="852" spans="1:3">
      <c r="A852" s="178"/>
      <c r="B852" s="179"/>
      <c r="C852" s="338"/>
    </row>
    <row r="853" spans="1:3">
      <c r="A853" s="178"/>
      <c r="B853" s="179"/>
      <c r="C853" s="338"/>
    </row>
    <row r="854" spans="1:3">
      <c r="A854" s="178"/>
      <c r="B854" s="179"/>
      <c r="C854" s="338"/>
    </row>
    <row r="855" spans="1:3">
      <c r="A855" s="178"/>
      <c r="B855" s="179"/>
      <c r="C855" s="338"/>
    </row>
    <row r="856" spans="1:3">
      <c r="A856" s="178"/>
      <c r="B856" s="179"/>
      <c r="C856" s="338"/>
    </row>
    <row r="857" spans="1:3">
      <c r="A857" s="178"/>
      <c r="B857" s="179"/>
      <c r="C857" s="338"/>
    </row>
    <row r="858" spans="1:3">
      <c r="A858" s="178"/>
      <c r="B858" s="179"/>
      <c r="C858" s="338"/>
    </row>
    <row r="859" spans="1:3">
      <c r="A859" s="178"/>
      <c r="B859" s="179"/>
      <c r="C859" s="338"/>
    </row>
    <row r="860" spans="1:3">
      <c r="A860" s="178"/>
      <c r="B860" s="179"/>
      <c r="C860" s="338"/>
    </row>
    <row r="861" spans="1:3">
      <c r="A861" s="178"/>
      <c r="B861" s="179"/>
      <c r="C861" s="338"/>
    </row>
    <row r="862" spans="1:3">
      <c r="A862" s="178"/>
      <c r="B862" s="179"/>
      <c r="C862" s="338"/>
    </row>
    <row r="863" spans="1:3">
      <c r="A863" s="178"/>
      <c r="B863" s="179"/>
      <c r="C863" s="338"/>
    </row>
    <row r="864" spans="1:3">
      <c r="A864" s="178"/>
      <c r="B864" s="179"/>
      <c r="C864" s="338"/>
    </row>
    <row r="865" spans="1:3">
      <c r="A865" s="178"/>
      <c r="B865" s="179"/>
      <c r="C865" s="338"/>
    </row>
    <row r="866" spans="1:3">
      <c r="A866" s="178"/>
      <c r="B866" s="179"/>
      <c r="C866" s="338"/>
    </row>
    <row r="867" spans="1:3">
      <c r="A867" s="178"/>
      <c r="B867" s="179"/>
      <c r="C867" s="338"/>
    </row>
    <row r="868" spans="1:3">
      <c r="A868" s="178"/>
      <c r="B868" s="179"/>
      <c r="C868" s="338"/>
    </row>
    <row r="869" spans="1:3">
      <c r="A869" s="178"/>
      <c r="B869" s="179"/>
      <c r="C869" s="338"/>
    </row>
    <row r="870" spans="1:3">
      <c r="A870" s="178"/>
      <c r="B870" s="179"/>
      <c r="C870" s="338"/>
    </row>
    <row r="871" spans="1:3">
      <c r="A871" s="178"/>
      <c r="B871" s="179"/>
      <c r="C871" s="338"/>
    </row>
    <row r="872" spans="1:3">
      <c r="A872" s="178"/>
      <c r="B872" s="179"/>
      <c r="C872" s="338"/>
    </row>
    <row r="873" spans="1:3">
      <c r="A873" s="178"/>
      <c r="B873" s="179"/>
      <c r="C873" s="338"/>
    </row>
    <row r="874" spans="1:3">
      <c r="A874" s="178"/>
      <c r="B874" s="179"/>
      <c r="C874" s="338"/>
    </row>
    <row r="875" spans="1:3">
      <c r="A875" s="178"/>
      <c r="B875" s="179"/>
      <c r="C875" s="338"/>
    </row>
    <row r="876" spans="1:3">
      <c r="A876" s="178"/>
      <c r="B876" s="179"/>
      <c r="C876" s="338"/>
    </row>
    <row r="877" spans="1:3">
      <c r="A877" s="178"/>
      <c r="B877" s="179"/>
      <c r="C877" s="338"/>
    </row>
    <row r="878" spans="1:3">
      <c r="A878" s="178"/>
      <c r="B878" s="179"/>
      <c r="C878" s="338"/>
    </row>
    <row r="879" spans="1:3">
      <c r="A879" s="178"/>
      <c r="B879" s="179"/>
      <c r="C879" s="338"/>
    </row>
    <row r="880" spans="1:3">
      <c r="A880" s="178"/>
      <c r="B880" s="179"/>
      <c r="C880" s="338"/>
    </row>
    <row r="881" spans="1:3">
      <c r="A881" s="178"/>
      <c r="B881" s="179"/>
      <c r="C881" s="338"/>
    </row>
    <row r="882" spans="1:3">
      <c r="A882" s="178"/>
      <c r="B882" s="179"/>
      <c r="C882" s="338"/>
    </row>
    <row r="883" spans="1:3">
      <c r="A883" s="178"/>
      <c r="B883" s="179"/>
      <c r="C883" s="338"/>
    </row>
    <row r="884" spans="1:3">
      <c r="A884" s="178"/>
      <c r="B884" s="179"/>
      <c r="C884" s="338"/>
    </row>
    <row r="885" spans="1:3">
      <c r="A885" s="178"/>
      <c r="B885" s="179"/>
      <c r="C885" s="338"/>
    </row>
    <row r="886" spans="1:3">
      <c r="A886" s="178"/>
      <c r="B886" s="179"/>
      <c r="C886" s="338"/>
    </row>
    <row r="887" spans="1:3">
      <c r="A887" s="178"/>
      <c r="B887" s="179"/>
      <c r="C887" s="338"/>
    </row>
    <row r="888" spans="1:3">
      <c r="A888" s="178"/>
      <c r="B888" s="179"/>
      <c r="C888" s="338"/>
    </row>
    <row r="889" spans="1:3">
      <c r="A889" s="178"/>
      <c r="B889" s="179"/>
      <c r="C889" s="338"/>
    </row>
    <row r="890" spans="1:3">
      <c r="A890" s="178"/>
      <c r="B890" s="179"/>
      <c r="C890" s="338"/>
    </row>
    <row r="891" spans="1:3">
      <c r="A891" s="178"/>
      <c r="B891" s="179"/>
      <c r="C891" s="338"/>
    </row>
    <row r="892" spans="1:3">
      <c r="A892" s="178"/>
      <c r="B892" s="179"/>
      <c r="C892" s="338"/>
    </row>
    <row r="893" spans="1:3">
      <c r="A893" s="178"/>
      <c r="B893" s="179"/>
      <c r="C893" s="338"/>
    </row>
    <row r="894" spans="1:3">
      <c r="A894" s="178"/>
      <c r="B894" s="179"/>
      <c r="C894" s="338"/>
    </row>
    <row r="895" spans="1:3">
      <c r="A895" s="178"/>
      <c r="B895" s="179"/>
      <c r="C895" s="338"/>
    </row>
    <row r="896" spans="1:3">
      <c r="A896" s="178"/>
      <c r="B896" s="179"/>
      <c r="C896" s="338"/>
    </row>
    <row r="897" spans="1:3">
      <c r="A897" s="178"/>
      <c r="B897" s="179"/>
      <c r="C897" s="338"/>
    </row>
    <row r="898" spans="1:3">
      <c r="A898" s="178"/>
      <c r="B898" s="179"/>
      <c r="C898" s="338"/>
    </row>
    <row r="899" spans="1:3">
      <c r="A899" s="178"/>
      <c r="B899" s="179"/>
      <c r="C899" s="338"/>
    </row>
    <row r="900" spans="1:3">
      <c r="A900" s="178"/>
      <c r="B900" s="179"/>
      <c r="C900" s="338"/>
    </row>
    <row r="901" spans="1:3">
      <c r="A901" s="178"/>
      <c r="B901" s="179"/>
      <c r="C901" s="338"/>
    </row>
    <row r="902" spans="1:3">
      <c r="A902" s="178"/>
      <c r="B902" s="179"/>
      <c r="C902" s="338"/>
    </row>
    <row r="903" spans="1:3">
      <c r="A903" s="178"/>
      <c r="B903" s="179"/>
      <c r="C903" s="338"/>
    </row>
    <row r="904" spans="1:3">
      <c r="A904" s="178"/>
      <c r="B904" s="179"/>
      <c r="C904" s="338"/>
    </row>
    <row r="905" spans="1:3">
      <c r="A905" s="178"/>
      <c r="B905" s="179"/>
      <c r="C905" s="338"/>
    </row>
    <row r="906" spans="1:3">
      <c r="A906" s="178"/>
      <c r="B906" s="179"/>
      <c r="C906" s="338"/>
    </row>
    <row r="907" spans="1:3">
      <c r="A907" s="178"/>
      <c r="B907" s="179"/>
      <c r="C907" s="338"/>
    </row>
    <row r="908" spans="1:3">
      <c r="A908" s="178"/>
      <c r="B908" s="179"/>
      <c r="C908" s="338"/>
    </row>
    <row r="909" spans="1:3">
      <c r="A909" s="178"/>
      <c r="B909" s="179"/>
      <c r="C909" s="338"/>
    </row>
    <row r="910" spans="1:3">
      <c r="A910" s="178"/>
      <c r="B910" s="179"/>
      <c r="C910" s="338"/>
    </row>
    <row r="911" spans="1:3">
      <c r="A911" s="178"/>
      <c r="B911" s="179"/>
      <c r="C911" s="338"/>
    </row>
    <row r="912" spans="1:3">
      <c r="A912" s="178"/>
      <c r="B912" s="179"/>
      <c r="C912" s="338"/>
    </row>
    <row r="913" spans="1:3">
      <c r="A913" s="178"/>
      <c r="B913" s="179"/>
      <c r="C913" s="338"/>
    </row>
    <row r="914" spans="1:3">
      <c r="A914" s="178"/>
      <c r="B914" s="179"/>
      <c r="C914" s="338"/>
    </row>
    <row r="915" spans="1:3">
      <c r="A915" s="178"/>
      <c r="B915" s="179"/>
      <c r="C915" s="338"/>
    </row>
    <row r="916" spans="1:3">
      <c r="A916" s="178"/>
      <c r="B916" s="179"/>
      <c r="C916" s="338"/>
    </row>
    <row r="917" spans="1:3">
      <c r="A917" s="178"/>
      <c r="B917" s="179"/>
      <c r="C917" s="338"/>
    </row>
    <row r="918" spans="1:3">
      <c r="A918" s="178"/>
      <c r="B918" s="179"/>
      <c r="C918" s="338"/>
    </row>
    <row r="919" spans="1:3">
      <c r="A919" s="178"/>
      <c r="B919" s="179"/>
      <c r="C919" s="338"/>
    </row>
    <row r="920" spans="1:3">
      <c r="A920" s="178"/>
      <c r="B920" s="179"/>
      <c r="C920" s="338"/>
    </row>
    <row r="921" spans="1:3">
      <c r="A921" s="178"/>
      <c r="B921" s="179"/>
      <c r="C921" s="338"/>
    </row>
    <row r="922" spans="1:3">
      <c r="A922" s="178"/>
      <c r="B922" s="179"/>
      <c r="C922" s="338"/>
    </row>
    <row r="923" spans="1:3">
      <c r="A923" s="178"/>
      <c r="B923" s="179"/>
      <c r="C923" s="338"/>
    </row>
    <row r="924" spans="1:3">
      <c r="A924" s="178"/>
      <c r="B924" s="179"/>
      <c r="C924" s="338"/>
    </row>
    <row r="925" spans="1:3">
      <c r="A925" s="178"/>
      <c r="B925" s="179"/>
      <c r="C925" s="338"/>
    </row>
    <row r="926" spans="1:3">
      <c r="A926" s="178"/>
      <c r="B926" s="179"/>
      <c r="C926" s="338"/>
    </row>
    <row r="927" spans="1:3">
      <c r="A927" s="178"/>
      <c r="B927" s="179"/>
      <c r="C927" s="338"/>
    </row>
    <row r="928" spans="1:3">
      <c r="A928" s="178"/>
      <c r="B928" s="179"/>
      <c r="C928" s="338"/>
    </row>
    <row r="929" spans="1:3">
      <c r="A929" s="178"/>
      <c r="B929" s="179"/>
      <c r="C929" s="338"/>
    </row>
    <row r="930" spans="1:3">
      <c r="A930" s="178"/>
      <c r="B930" s="179"/>
      <c r="C930" s="338"/>
    </row>
    <row r="931" spans="1:3">
      <c r="A931" s="178"/>
      <c r="B931" s="179"/>
      <c r="C931" s="338"/>
    </row>
    <row r="932" spans="1:3">
      <c r="A932" s="178"/>
      <c r="B932" s="179"/>
      <c r="C932" s="338"/>
    </row>
    <row r="933" spans="1:3">
      <c r="A933" s="178"/>
      <c r="B933" s="179"/>
      <c r="C933" s="338"/>
    </row>
    <row r="934" spans="1:3">
      <c r="A934" s="178"/>
      <c r="B934" s="179"/>
      <c r="C934" s="338"/>
    </row>
    <row r="935" spans="1:3">
      <c r="A935" s="178"/>
      <c r="B935" s="179"/>
      <c r="C935" s="338"/>
    </row>
    <row r="936" spans="1:3">
      <c r="A936" s="178"/>
      <c r="B936" s="179"/>
      <c r="C936" s="338"/>
    </row>
    <row r="937" spans="1:3">
      <c r="A937" s="178"/>
      <c r="B937" s="179"/>
      <c r="C937" s="338"/>
    </row>
    <row r="938" spans="1:3">
      <c r="A938" s="178"/>
      <c r="B938" s="179"/>
      <c r="C938" s="338"/>
    </row>
    <row r="939" spans="1:3">
      <c r="A939" s="178"/>
      <c r="B939" s="179"/>
      <c r="C939" s="338"/>
    </row>
    <row r="940" spans="1:3">
      <c r="A940" s="178"/>
      <c r="B940" s="179"/>
      <c r="C940" s="338"/>
    </row>
    <row r="941" spans="1:3">
      <c r="A941" s="178"/>
      <c r="B941" s="179"/>
      <c r="C941" s="338"/>
    </row>
    <row r="942" spans="1:3">
      <c r="A942" s="178"/>
      <c r="B942" s="179"/>
      <c r="C942" s="338"/>
    </row>
    <row r="943" spans="1:3">
      <c r="A943" s="178"/>
      <c r="B943" s="179"/>
      <c r="C943" s="338"/>
    </row>
    <row r="944" spans="1:3">
      <c r="A944" s="178"/>
      <c r="B944" s="179"/>
      <c r="C944" s="338"/>
    </row>
    <row r="945" spans="1:3">
      <c r="A945" s="178"/>
      <c r="B945" s="179"/>
      <c r="C945" s="338"/>
    </row>
    <row r="946" spans="1:3">
      <c r="A946" s="178"/>
      <c r="B946" s="179"/>
      <c r="C946" s="338"/>
    </row>
    <row r="947" spans="1:3">
      <c r="A947" s="178"/>
      <c r="B947" s="179"/>
      <c r="C947" s="338"/>
    </row>
    <row r="948" spans="1:3">
      <c r="A948" s="178"/>
      <c r="B948" s="179"/>
      <c r="C948" s="338"/>
    </row>
    <row r="949" spans="1:3">
      <c r="A949" s="178"/>
      <c r="B949" s="179"/>
      <c r="C949" s="338"/>
    </row>
    <row r="950" spans="1:3">
      <c r="A950" s="178"/>
      <c r="B950" s="179"/>
      <c r="C950" s="338"/>
    </row>
    <row r="951" spans="1:3">
      <c r="A951" s="178"/>
      <c r="B951" s="179"/>
      <c r="C951" s="338"/>
    </row>
    <row r="952" spans="1:3">
      <c r="A952" s="178"/>
      <c r="B952" s="179"/>
      <c r="C952" s="338"/>
    </row>
    <row r="953" spans="1:3">
      <c r="A953" s="178"/>
      <c r="B953" s="179"/>
      <c r="C953" s="338"/>
    </row>
    <row r="954" spans="1:3">
      <c r="A954" s="178"/>
      <c r="B954" s="179"/>
      <c r="C954" s="338"/>
    </row>
    <row r="955" spans="1:3">
      <c r="A955" s="178"/>
      <c r="B955" s="179"/>
      <c r="C955" s="338"/>
    </row>
    <row r="956" spans="1:3">
      <c r="A956" s="178"/>
      <c r="B956" s="179"/>
      <c r="C956" s="338"/>
    </row>
    <row r="957" spans="1:3">
      <c r="A957" s="178"/>
      <c r="B957" s="179"/>
      <c r="C957" s="338"/>
    </row>
    <row r="958" spans="1:3">
      <c r="A958" s="178"/>
      <c r="B958" s="179"/>
      <c r="C958" s="338"/>
    </row>
    <row r="959" spans="1:3">
      <c r="A959" s="178"/>
      <c r="B959" s="179"/>
      <c r="C959" s="338"/>
    </row>
    <row r="960" spans="1:3">
      <c r="A960" s="178"/>
      <c r="B960" s="179"/>
      <c r="C960" s="338"/>
    </row>
    <row r="961" spans="1:3">
      <c r="A961" s="178"/>
      <c r="B961" s="179"/>
      <c r="C961" s="338"/>
    </row>
    <row r="962" spans="1:3">
      <c r="A962" s="178"/>
      <c r="B962" s="179"/>
      <c r="C962" s="338"/>
    </row>
    <row r="963" spans="1:3">
      <c r="A963" s="178"/>
      <c r="B963" s="179"/>
      <c r="C963" s="338"/>
    </row>
    <row r="964" spans="1:3">
      <c r="A964" s="178"/>
      <c r="B964" s="179"/>
      <c r="C964" s="338"/>
    </row>
    <row r="965" spans="1:3">
      <c r="A965" s="178"/>
      <c r="B965" s="179"/>
      <c r="C965" s="338"/>
    </row>
    <row r="966" spans="1:3">
      <c r="A966" s="178"/>
      <c r="B966" s="179"/>
      <c r="C966" s="338"/>
    </row>
    <row r="967" spans="1:3">
      <c r="A967" s="178"/>
      <c r="B967" s="179"/>
      <c r="C967" s="338"/>
    </row>
    <row r="968" spans="1:3">
      <c r="A968" s="178"/>
      <c r="B968" s="179"/>
      <c r="C968" s="338"/>
    </row>
    <row r="969" spans="1:3">
      <c r="A969" s="178"/>
      <c r="B969" s="179"/>
      <c r="C969" s="338"/>
    </row>
    <row r="970" spans="1:3">
      <c r="A970" s="178"/>
      <c r="B970" s="179"/>
      <c r="C970" s="338"/>
    </row>
    <row r="971" spans="1:3">
      <c r="A971" s="178"/>
      <c r="B971" s="179"/>
      <c r="C971" s="338"/>
    </row>
    <row r="972" spans="1:3">
      <c r="A972" s="178"/>
      <c r="B972" s="179"/>
      <c r="C972" s="338"/>
    </row>
    <row r="973" spans="1:3">
      <c r="A973" s="178"/>
      <c r="B973" s="179"/>
      <c r="C973" s="338"/>
    </row>
    <row r="974" spans="1:3">
      <c r="A974" s="178"/>
      <c r="B974" s="179"/>
      <c r="C974" s="338"/>
    </row>
    <row r="975" spans="1:3">
      <c r="A975" s="178"/>
      <c r="B975" s="179"/>
      <c r="C975" s="338"/>
    </row>
    <row r="976" spans="1:3">
      <c r="A976" s="178"/>
      <c r="B976" s="179"/>
      <c r="C976" s="338"/>
    </row>
    <row r="977" spans="1:3">
      <c r="A977" s="178"/>
      <c r="B977" s="179"/>
      <c r="C977" s="338"/>
    </row>
    <row r="978" spans="1:3">
      <c r="A978" s="178"/>
      <c r="B978" s="179"/>
      <c r="C978" s="338"/>
    </row>
    <row r="979" spans="1:3">
      <c r="A979" s="178"/>
      <c r="B979" s="179"/>
      <c r="C979" s="338"/>
    </row>
    <row r="980" spans="1:3">
      <c r="A980" s="178"/>
      <c r="B980" s="179"/>
      <c r="C980" s="338"/>
    </row>
    <row r="981" spans="1:3">
      <c r="A981" s="178"/>
      <c r="B981" s="179"/>
      <c r="C981" s="338"/>
    </row>
    <row r="982" spans="1:3">
      <c r="A982" s="178"/>
      <c r="B982" s="179"/>
      <c r="C982" s="338"/>
    </row>
    <row r="983" spans="1:3">
      <c r="A983" s="178"/>
      <c r="B983" s="179"/>
      <c r="C983" s="338"/>
    </row>
    <row r="984" spans="1:3">
      <c r="A984" s="178"/>
      <c r="B984" s="179"/>
      <c r="C984" s="338"/>
    </row>
    <row r="985" spans="1:3">
      <c r="A985" s="178"/>
      <c r="B985" s="179"/>
      <c r="C985" s="338"/>
    </row>
    <row r="986" spans="1:3">
      <c r="A986" s="178"/>
      <c r="B986" s="179"/>
      <c r="C986" s="338"/>
    </row>
    <row r="987" spans="1:3">
      <c r="A987" s="178"/>
      <c r="B987" s="179"/>
      <c r="C987" s="338"/>
    </row>
    <row r="988" spans="1:3">
      <c r="A988" s="178"/>
      <c r="B988" s="179"/>
      <c r="C988" s="338"/>
    </row>
    <row r="989" spans="1:3">
      <c r="A989" s="178"/>
      <c r="B989" s="179"/>
      <c r="C989" s="338"/>
    </row>
    <row r="990" spans="1:3">
      <c r="A990" s="178"/>
      <c r="B990" s="179"/>
      <c r="C990" s="338"/>
    </row>
    <row r="991" spans="1:3">
      <c r="A991" s="178"/>
      <c r="B991" s="179"/>
      <c r="C991" s="338"/>
    </row>
    <row r="992" spans="1:3">
      <c r="A992" s="178"/>
      <c r="B992" s="179"/>
      <c r="C992" s="338"/>
    </row>
    <row r="993" spans="1:3">
      <c r="A993" s="178"/>
      <c r="B993" s="179"/>
      <c r="C993" s="338"/>
    </row>
    <row r="994" spans="1:3">
      <c r="A994" s="178"/>
      <c r="B994" s="179"/>
      <c r="C994" s="338"/>
    </row>
    <row r="995" spans="1:3">
      <c r="A995" s="178"/>
      <c r="B995" s="179"/>
      <c r="C995" s="338"/>
    </row>
    <row r="996" spans="1:3">
      <c r="A996" s="178"/>
      <c r="B996" s="179"/>
      <c r="C996" s="338"/>
    </row>
    <row r="997" spans="1:3">
      <c r="A997" s="178"/>
      <c r="B997" s="179"/>
      <c r="C997" s="338"/>
    </row>
    <row r="998" spans="1:3">
      <c r="A998" s="178"/>
      <c r="B998" s="179"/>
      <c r="C998" s="338"/>
    </row>
    <row r="999" spans="1:3">
      <c r="A999" s="178"/>
      <c r="B999" s="179"/>
      <c r="C999" s="338"/>
    </row>
    <row r="1000" spans="1:3">
      <c r="A1000" s="178"/>
      <c r="B1000" s="179"/>
      <c r="C1000" s="338"/>
    </row>
    <row r="1001" spans="1:3">
      <c r="A1001" s="178"/>
      <c r="B1001" s="179"/>
      <c r="C1001" s="338"/>
    </row>
    <row r="1002" spans="1:3">
      <c r="A1002" s="178"/>
      <c r="B1002" s="179"/>
      <c r="C1002" s="338"/>
    </row>
    <row r="1003" spans="1:3">
      <c r="A1003" s="178"/>
      <c r="B1003" s="179"/>
      <c r="C1003" s="338"/>
    </row>
    <row r="1004" spans="1:3">
      <c r="A1004" s="178"/>
      <c r="B1004" s="179"/>
      <c r="C1004" s="338"/>
    </row>
    <row r="1005" spans="1:3">
      <c r="A1005" s="178"/>
      <c r="B1005" s="179"/>
      <c r="C1005" s="338"/>
    </row>
    <row r="1006" spans="1:3">
      <c r="A1006" s="178"/>
      <c r="B1006" s="179"/>
      <c r="C1006" s="338"/>
    </row>
    <row r="1007" spans="1:3">
      <c r="A1007" s="178"/>
      <c r="B1007" s="179"/>
      <c r="C1007" s="338"/>
    </row>
    <row r="1008" spans="1:3">
      <c r="A1008" s="178"/>
      <c r="B1008" s="179"/>
      <c r="C1008" s="338"/>
    </row>
    <row r="1009" spans="1:3">
      <c r="A1009" s="178"/>
      <c r="B1009" s="179"/>
      <c r="C1009" s="338"/>
    </row>
    <row r="1010" spans="1:3">
      <c r="A1010" s="178"/>
      <c r="B1010" s="179"/>
      <c r="C1010" s="338"/>
    </row>
    <row r="1011" spans="1:3">
      <c r="A1011" s="178"/>
      <c r="B1011" s="179"/>
      <c r="C1011" s="338"/>
    </row>
    <row r="1012" spans="1:3">
      <c r="A1012" s="178"/>
      <c r="B1012" s="179"/>
      <c r="C1012" s="338"/>
    </row>
    <row r="1013" spans="1:3">
      <c r="A1013" s="178"/>
      <c r="B1013" s="179"/>
      <c r="C1013" s="338"/>
    </row>
    <row r="1014" spans="1:3">
      <c r="A1014" s="178"/>
      <c r="B1014" s="179"/>
      <c r="C1014" s="338"/>
    </row>
    <row r="1015" spans="1:3">
      <c r="A1015" s="178"/>
      <c r="B1015" s="179"/>
      <c r="C1015" s="338"/>
    </row>
    <row r="1016" spans="1:3">
      <c r="A1016" s="178"/>
      <c r="B1016" s="179"/>
      <c r="C1016" s="338"/>
    </row>
    <row r="1017" spans="1:3">
      <c r="A1017" s="178"/>
      <c r="B1017" s="179"/>
      <c r="C1017" s="338"/>
    </row>
    <row r="1018" spans="1:3">
      <c r="A1018" s="178"/>
      <c r="B1018" s="179"/>
      <c r="C1018" s="338"/>
    </row>
    <row r="1019" spans="1:3">
      <c r="A1019" s="178"/>
      <c r="B1019" s="179"/>
      <c r="C1019" s="338"/>
    </row>
    <row r="1020" spans="1:3">
      <c r="A1020" s="178"/>
      <c r="B1020" s="179"/>
      <c r="C1020" s="338"/>
    </row>
    <row r="1021" spans="1:3">
      <c r="A1021" s="178"/>
      <c r="B1021" s="179"/>
      <c r="C1021" s="338"/>
    </row>
    <row r="1022" spans="1:3">
      <c r="A1022" s="178"/>
      <c r="B1022" s="179"/>
      <c r="C1022" s="338"/>
    </row>
    <row r="1023" spans="1:3">
      <c r="A1023" s="178"/>
      <c r="B1023" s="179"/>
      <c r="C1023" s="338"/>
    </row>
    <row r="1024" spans="1:3">
      <c r="A1024" s="178"/>
      <c r="B1024" s="179"/>
      <c r="C1024" s="338"/>
    </row>
    <row r="1025" spans="1:3">
      <c r="A1025" s="178"/>
      <c r="B1025" s="179"/>
      <c r="C1025" s="338"/>
    </row>
    <row r="1026" spans="1:3">
      <c r="A1026" s="178"/>
      <c r="B1026" s="179"/>
      <c r="C1026" s="338"/>
    </row>
    <row r="1027" spans="1:3">
      <c r="A1027" s="178"/>
      <c r="B1027" s="179"/>
      <c r="C1027" s="338"/>
    </row>
    <row r="1028" spans="1:3">
      <c r="A1028" s="178"/>
      <c r="B1028" s="179"/>
      <c r="C1028" s="338"/>
    </row>
    <row r="1029" spans="1:3">
      <c r="A1029" s="178"/>
      <c r="B1029" s="179"/>
      <c r="C1029" s="338"/>
    </row>
    <row r="1030" spans="1:3">
      <c r="A1030" s="178"/>
      <c r="B1030" s="179"/>
      <c r="C1030" s="338"/>
    </row>
    <row r="1031" spans="1:3">
      <c r="A1031" s="178"/>
      <c r="B1031" s="179"/>
      <c r="C1031" s="338"/>
    </row>
    <row r="1032" spans="1:3">
      <c r="A1032" s="178"/>
      <c r="B1032" s="179"/>
      <c r="C1032" s="338"/>
    </row>
    <row r="1033" spans="1:3">
      <c r="A1033" s="178"/>
      <c r="B1033" s="179"/>
      <c r="C1033" s="338"/>
    </row>
    <row r="1034" spans="1:3">
      <c r="A1034" s="178"/>
      <c r="B1034" s="179"/>
      <c r="C1034" s="338"/>
    </row>
    <row r="1035" spans="1:3">
      <c r="A1035" s="178"/>
      <c r="B1035" s="179"/>
      <c r="C1035" s="338"/>
    </row>
    <row r="1036" spans="1:3">
      <c r="A1036" s="178"/>
      <c r="B1036" s="179"/>
      <c r="C1036" s="338"/>
    </row>
    <row r="1037" spans="1:3">
      <c r="A1037" s="178"/>
      <c r="B1037" s="179"/>
      <c r="C1037" s="338"/>
    </row>
    <row r="1038" spans="1:3">
      <c r="A1038" s="178"/>
      <c r="B1038" s="179"/>
      <c r="C1038" s="338"/>
    </row>
    <row r="1039" spans="1:3">
      <c r="A1039" s="178"/>
      <c r="B1039" s="179"/>
      <c r="C1039" s="338"/>
    </row>
    <row r="1040" spans="1:3">
      <c r="A1040" s="178"/>
      <c r="B1040" s="179"/>
      <c r="C1040" s="338"/>
    </row>
    <row r="1041" spans="1:3">
      <c r="A1041" s="178"/>
      <c r="B1041" s="179"/>
      <c r="C1041" s="338"/>
    </row>
    <row r="1042" spans="1:3">
      <c r="A1042" s="178"/>
      <c r="B1042" s="179"/>
      <c r="C1042" s="338"/>
    </row>
    <row r="1043" spans="1:3">
      <c r="A1043" s="178"/>
      <c r="B1043" s="179"/>
      <c r="C1043" s="338"/>
    </row>
    <row r="1044" spans="1:3">
      <c r="A1044" s="178"/>
      <c r="B1044" s="179"/>
      <c r="C1044" s="338"/>
    </row>
    <row r="1045" spans="1:3">
      <c r="A1045" s="178"/>
      <c r="B1045" s="179"/>
      <c r="C1045" s="338"/>
    </row>
    <row r="1046" spans="1:3">
      <c r="A1046" s="178"/>
      <c r="B1046" s="179"/>
      <c r="C1046" s="338"/>
    </row>
    <row r="1047" spans="1:3">
      <c r="A1047" s="178"/>
      <c r="B1047" s="179"/>
      <c r="C1047" s="338"/>
    </row>
    <row r="1048" spans="1:3">
      <c r="A1048" s="178"/>
      <c r="B1048" s="179"/>
      <c r="C1048" s="338"/>
    </row>
    <row r="1049" spans="1:3">
      <c r="A1049" s="178"/>
      <c r="B1049" s="179"/>
      <c r="C1049" s="338"/>
    </row>
    <row r="1050" spans="1:3">
      <c r="A1050" s="178"/>
      <c r="B1050" s="179"/>
      <c r="C1050" s="338"/>
    </row>
    <row r="1051" spans="1:3">
      <c r="A1051" s="178"/>
      <c r="B1051" s="179"/>
      <c r="C1051" s="338"/>
    </row>
    <row r="1052" spans="1:3">
      <c r="A1052" s="178"/>
      <c r="B1052" s="179"/>
      <c r="C1052" s="338"/>
    </row>
    <row r="1053" spans="1:3">
      <c r="A1053" s="178"/>
      <c r="B1053" s="179"/>
      <c r="C1053" s="338"/>
    </row>
    <row r="1054" spans="1:3">
      <c r="A1054" s="178"/>
      <c r="B1054" s="179"/>
      <c r="C1054" s="338"/>
    </row>
    <row r="1055" spans="1:3">
      <c r="A1055" s="178"/>
      <c r="B1055" s="179"/>
      <c r="C1055" s="338"/>
    </row>
    <row r="1056" spans="1:3">
      <c r="A1056" s="178"/>
      <c r="B1056" s="179"/>
      <c r="C1056" s="338"/>
    </row>
    <row r="1057" spans="1:3">
      <c r="A1057" s="178"/>
      <c r="B1057" s="179"/>
      <c r="C1057" s="338"/>
    </row>
    <row r="1058" spans="1:3">
      <c r="A1058" s="178"/>
      <c r="B1058" s="179"/>
      <c r="C1058" s="338"/>
    </row>
    <row r="1059" spans="1:3">
      <c r="A1059" s="178"/>
      <c r="B1059" s="179"/>
      <c r="C1059" s="338"/>
    </row>
    <row r="1060" spans="1:3">
      <c r="A1060" s="178"/>
      <c r="B1060" s="179"/>
      <c r="C1060" s="338"/>
    </row>
    <row r="1061" spans="1:3">
      <c r="A1061" s="178"/>
      <c r="B1061" s="179"/>
      <c r="C1061" s="338"/>
    </row>
    <row r="1062" spans="1:3">
      <c r="A1062" s="178"/>
      <c r="B1062" s="179"/>
      <c r="C1062" s="338"/>
    </row>
    <row r="1063" spans="1:3">
      <c r="A1063" s="178"/>
      <c r="B1063" s="179"/>
      <c r="C1063" s="338"/>
    </row>
    <row r="1064" spans="1:3">
      <c r="A1064" s="178"/>
      <c r="B1064" s="179"/>
      <c r="C1064" s="338"/>
    </row>
    <row r="1065" spans="1:3">
      <c r="A1065" s="178"/>
      <c r="B1065" s="179"/>
      <c r="C1065" s="338"/>
    </row>
    <row r="1066" spans="1:3">
      <c r="A1066" s="178"/>
      <c r="B1066" s="179"/>
      <c r="C1066" s="338"/>
    </row>
    <row r="1067" spans="1:3">
      <c r="A1067" s="178"/>
      <c r="B1067" s="179"/>
      <c r="C1067" s="338"/>
    </row>
    <row r="1068" spans="1:3">
      <c r="A1068" s="178"/>
      <c r="B1068" s="179"/>
      <c r="C1068" s="338"/>
    </row>
    <row r="1069" spans="1:3">
      <c r="A1069" s="178"/>
      <c r="B1069" s="179"/>
      <c r="C1069" s="338"/>
    </row>
    <row r="1070" spans="1:3">
      <c r="A1070" s="178"/>
      <c r="B1070" s="179"/>
      <c r="C1070" s="338"/>
    </row>
    <row r="1071" spans="1:3">
      <c r="A1071" s="178"/>
      <c r="B1071" s="179"/>
      <c r="C1071" s="338"/>
    </row>
    <row r="1072" spans="1:3">
      <c r="A1072" s="178"/>
      <c r="B1072" s="179"/>
      <c r="C1072" s="338"/>
    </row>
    <row r="1073" spans="1:3">
      <c r="A1073" s="178"/>
      <c r="B1073" s="179"/>
      <c r="C1073" s="338"/>
    </row>
    <row r="1074" spans="1:3">
      <c r="A1074" s="178"/>
      <c r="B1074" s="179"/>
      <c r="C1074" s="338"/>
    </row>
    <row r="1075" spans="1:3">
      <c r="A1075" s="178"/>
      <c r="B1075" s="179"/>
      <c r="C1075" s="338"/>
    </row>
    <row r="1076" spans="1:3">
      <c r="A1076" s="178"/>
      <c r="B1076" s="179"/>
      <c r="C1076" s="338"/>
    </row>
    <row r="1077" spans="1:3">
      <c r="A1077" s="178"/>
      <c r="B1077" s="179"/>
      <c r="C1077" s="338"/>
    </row>
    <row r="1078" spans="1:3">
      <c r="A1078" s="178"/>
      <c r="B1078" s="179"/>
      <c r="C1078" s="338"/>
    </row>
    <row r="1079" spans="1:3">
      <c r="A1079" s="178"/>
      <c r="B1079" s="179"/>
      <c r="C1079" s="338"/>
    </row>
    <row r="1080" spans="1:3">
      <c r="A1080" s="178"/>
      <c r="B1080" s="179"/>
      <c r="C1080" s="338"/>
    </row>
    <row r="1081" spans="1:3">
      <c r="A1081" s="178"/>
      <c r="B1081" s="179"/>
      <c r="C1081" s="338"/>
    </row>
    <row r="1082" spans="1:3">
      <c r="A1082" s="178"/>
      <c r="B1082" s="179"/>
      <c r="C1082" s="338"/>
    </row>
    <row r="1083" spans="1:3">
      <c r="A1083" s="178"/>
      <c r="B1083" s="179"/>
      <c r="C1083" s="338"/>
    </row>
    <row r="1084" spans="1:3">
      <c r="A1084" s="178"/>
      <c r="B1084" s="179"/>
      <c r="C1084" s="338"/>
    </row>
    <row r="1085" spans="1:3">
      <c r="A1085" s="178"/>
      <c r="B1085" s="179"/>
      <c r="C1085" s="338"/>
    </row>
    <row r="1086" spans="1:3">
      <c r="A1086" s="178"/>
      <c r="B1086" s="179"/>
      <c r="C1086" s="338"/>
    </row>
    <row r="1087" spans="1:3">
      <c r="A1087" s="178"/>
      <c r="B1087" s="179"/>
      <c r="C1087" s="338"/>
    </row>
    <row r="1088" spans="1:3">
      <c r="A1088" s="178"/>
      <c r="B1088" s="179"/>
      <c r="C1088" s="338"/>
    </row>
    <row r="1089" spans="1:3">
      <c r="A1089" s="178"/>
      <c r="B1089" s="179"/>
      <c r="C1089" s="338"/>
    </row>
    <row r="1090" spans="1:3">
      <c r="A1090" s="178"/>
      <c r="B1090" s="179"/>
      <c r="C1090" s="338"/>
    </row>
    <row r="1091" spans="1:3">
      <c r="A1091" s="178"/>
      <c r="B1091" s="179"/>
      <c r="C1091" s="338"/>
    </row>
    <row r="1092" spans="1:3">
      <c r="A1092" s="178"/>
      <c r="B1092" s="179"/>
      <c r="C1092" s="338"/>
    </row>
    <row r="1093" spans="1:3">
      <c r="A1093" s="178"/>
      <c r="B1093" s="179"/>
      <c r="C1093" s="338"/>
    </row>
    <row r="1094" spans="1:3">
      <c r="A1094" s="178"/>
      <c r="B1094" s="179"/>
      <c r="C1094" s="338"/>
    </row>
    <row r="1095" spans="1:3">
      <c r="A1095" s="178"/>
      <c r="B1095" s="179"/>
      <c r="C1095" s="338"/>
    </row>
    <row r="1096" spans="1:3">
      <c r="A1096" s="178"/>
      <c r="B1096" s="179"/>
      <c r="C1096" s="338"/>
    </row>
    <row r="1097" spans="1:3">
      <c r="A1097" s="178"/>
      <c r="B1097" s="179"/>
      <c r="C1097" s="338"/>
    </row>
    <row r="1098" spans="1:3">
      <c r="A1098" s="178"/>
      <c r="B1098" s="179"/>
      <c r="C1098" s="338"/>
    </row>
    <row r="1099" spans="1:3">
      <c r="A1099" s="178"/>
      <c r="B1099" s="179"/>
      <c r="C1099" s="338"/>
    </row>
    <row r="1100" spans="1:3">
      <c r="A1100" s="178"/>
      <c r="B1100" s="179"/>
      <c r="C1100" s="338"/>
    </row>
    <row r="1101" spans="1:3">
      <c r="A1101" s="178"/>
      <c r="B1101" s="179"/>
      <c r="C1101" s="338"/>
    </row>
    <row r="1102" spans="1:3">
      <c r="A1102" s="178"/>
      <c r="B1102" s="179"/>
      <c r="C1102" s="338"/>
    </row>
    <row r="1103" spans="1:3">
      <c r="A1103" s="178"/>
      <c r="B1103" s="179"/>
      <c r="C1103" s="338"/>
    </row>
    <row r="1104" spans="1:3">
      <c r="A1104" s="178"/>
      <c r="B1104" s="179"/>
      <c r="C1104" s="338"/>
    </row>
    <row r="1105" spans="1:3">
      <c r="A1105" s="178"/>
      <c r="B1105" s="179"/>
      <c r="C1105" s="338"/>
    </row>
    <row r="1106" spans="1:3">
      <c r="A1106" s="178"/>
      <c r="B1106" s="179"/>
      <c r="C1106" s="338"/>
    </row>
    <row r="1107" spans="1:3">
      <c r="A1107" s="178"/>
      <c r="B1107" s="179"/>
      <c r="C1107" s="338"/>
    </row>
    <row r="1108" spans="1:3">
      <c r="A1108" s="178"/>
      <c r="B1108" s="179"/>
      <c r="C1108" s="338"/>
    </row>
    <row r="1109" spans="1:3">
      <c r="A1109" s="178"/>
      <c r="B1109" s="179"/>
      <c r="C1109" s="338"/>
    </row>
    <row r="1110" spans="1:3">
      <c r="A1110" s="178"/>
      <c r="B1110" s="179"/>
      <c r="C1110" s="338"/>
    </row>
    <row r="1111" spans="1:3">
      <c r="A1111" s="178"/>
      <c r="B1111" s="179"/>
      <c r="C1111" s="338"/>
    </row>
    <row r="1112" spans="1:3">
      <c r="A1112" s="178"/>
      <c r="B1112" s="179"/>
      <c r="C1112" s="338"/>
    </row>
    <row r="1113" spans="1:3">
      <c r="A1113" s="178"/>
      <c r="B1113" s="179"/>
      <c r="C1113" s="338"/>
    </row>
    <row r="1114" spans="1:3">
      <c r="A1114" s="178"/>
      <c r="B1114" s="179"/>
      <c r="C1114" s="338"/>
    </row>
    <row r="1115" spans="1:3">
      <c r="A1115" s="178"/>
      <c r="B1115" s="179"/>
      <c r="C1115" s="338"/>
    </row>
    <row r="1116" spans="1:3">
      <c r="A1116" s="178"/>
      <c r="B1116" s="179"/>
      <c r="C1116" s="338"/>
    </row>
    <row r="1117" spans="1:3">
      <c r="A1117" s="178"/>
      <c r="B1117" s="179"/>
      <c r="C1117" s="338"/>
    </row>
    <row r="1118" spans="1:3">
      <c r="A1118" s="178"/>
      <c r="B1118" s="179"/>
      <c r="C1118" s="338"/>
    </row>
    <row r="1119" spans="1:3">
      <c r="A1119" s="178"/>
      <c r="B1119" s="179"/>
      <c r="C1119" s="338"/>
    </row>
    <row r="1120" spans="1:3">
      <c r="A1120" s="178"/>
      <c r="B1120" s="179"/>
      <c r="C1120" s="338"/>
    </row>
    <row r="1121" spans="1:3">
      <c r="A1121" s="178"/>
      <c r="B1121" s="179"/>
      <c r="C1121" s="338"/>
    </row>
    <row r="1122" spans="1:3">
      <c r="A1122" s="178"/>
      <c r="B1122" s="179"/>
      <c r="C1122" s="338"/>
    </row>
    <row r="1123" spans="1:3">
      <c r="A1123" s="178"/>
      <c r="B1123" s="179"/>
      <c r="C1123" s="338"/>
    </row>
    <row r="1124" spans="1:3">
      <c r="A1124" s="178"/>
      <c r="B1124" s="179"/>
      <c r="C1124" s="338"/>
    </row>
    <row r="1125" spans="1:3">
      <c r="A1125" s="178"/>
      <c r="B1125" s="179"/>
      <c r="C1125" s="338"/>
    </row>
    <row r="1126" spans="1:3">
      <c r="A1126" s="178"/>
      <c r="B1126" s="179"/>
      <c r="C1126" s="338"/>
    </row>
    <row r="1127" spans="1:3">
      <c r="A1127" s="178"/>
      <c r="B1127" s="179"/>
      <c r="C1127" s="338"/>
    </row>
    <row r="1128" spans="1:3">
      <c r="A1128" s="178"/>
      <c r="B1128" s="179"/>
      <c r="C1128" s="338"/>
    </row>
    <row r="1129" spans="1:3">
      <c r="A1129" s="178"/>
      <c r="B1129" s="179"/>
      <c r="C1129" s="338"/>
    </row>
    <row r="1130" spans="1:3">
      <c r="A1130" s="178"/>
      <c r="B1130" s="179"/>
      <c r="C1130" s="338"/>
    </row>
    <row r="1131" spans="1:3">
      <c r="A1131" s="178"/>
      <c r="B1131" s="179"/>
      <c r="C1131" s="338"/>
    </row>
    <row r="1132" spans="1:3">
      <c r="A1132" s="178"/>
      <c r="B1132" s="179"/>
      <c r="C1132" s="338"/>
    </row>
    <row r="1133" spans="1:3">
      <c r="A1133" s="178"/>
      <c r="B1133" s="179"/>
      <c r="C1133" s="338"/>
    </row>
    <row r="1134" spans="1:3">
      <c r="A1134" s="178"/>
      <c r="B1134" s="179"/>
      <c r="C1134" s="338"/>
    </row>
    <row r="1135" spans="1:3">
      <c r="A1135" s="178"/>
      <c r="B1135" s="179"/>
      <c r="C1135" s="338"/>
    </row>
    <row r="1136" spans="1:3">
      <c r="A1136" s="178"/>
      <c r="B1136" s="179"/>
      <c r="C1136" s="338"/>
    </row>
    <row r="1137" spans="1:3">
      <c r="A1137" s="178"/>
      <c r="B1137" s="179"/>
      <c r="C1137" s="338"/>
    </row>
    <row r="1138" spans="1:3">
      <c r="A1138" s="178"/>
      <c r="B1138" s="179"/>
      <c r="C1138" s="338"/>
    </row>
    <row r="1139" spans="1:3">
      <c r="A1139" s="178"/>
      <c r="B1139" s="179"/>
      <c r="C1139" s="338"/>
    </row>
    <row r="1140" spans="1:3">
      <c r="A1140" s="178"/>
      <c r="B1140" s="179"/>
      <c r="C1140" s="338"/>
    </row>
    <row r="1141" spans="1:3">
      <c r="A1141" s="178"/>
      <c r="B1141" s="179"/>
      <c r="C1141" s="338"/>
    </row>
    <row r="1142" spans="1:3">
      <c r="A1142" s="178"/>
      <c r="B1142" s="179"/>
      <c r="C1142" s="338"/>
    </row>
    <row r="1143" spans="1:3">
      <c r="A1143" s="178"/>
      <c r="B1143" s="179"/>
      <c r="C1143" s="338"/>
    </row>
    <row r="1144" spans="1:3">
      <c r="A1144" s="178"/>
      <c r="B1144" s="179"/>
      <c r="C1144" s="338"/>
    </row>
    <row r="1145" spans="1:3">
      <c r="A1145" s="178"/>
      <c r="B1145" s="179"/>
      <c r="C1145" s="338"/>
    </row>
    <row r="1146" spans="1:3">
      <c r="A1146" s="178"/>
      <c r="B1146" s="179"/>
      <c r="C1146" s="338"/>
    </row>
    <row r="1147" spans="1:3">
      <c r="A1147" s="178"/>
      <c r="B1147" s="179"/>
      <c r="C1147" s="338"/>
    </row>
    <row r="1148" spans="1:3">
      <c r="A1148" s="178"/>
      <c r="B1148" s="179"/>
      <c r="C1148" s="338"/>
    </row>
    <row r="1149" spans="1:3">
      <c r="A1149" s="178"/>
      <c r="B1149" s="179"/>
      <c r="C1149" s="338"/>
    </row>
    <row r="1150" spans="1:3">
      <c r="A1150" s="178"/>
      <c r="B1150" s="179"/>
      <c r="C1150" s="338"/>
    </row>
    <row r="1151" spans="1:3">
      <c r="A1151" s="178"/>
      <c r="B1151" s="179"/>
      <c r="C1151" s="338"/>
    </row>
    <row r="1152" spans="1:3">
      <c r="A1152" s="178"/>
      <c r="B1152" s="179"/>
      <c r="C1152" s="338"/>
    </row>
    <row r="1153" spans="1:3">
      <c r="A1153" s="178"/>
      <c r="B1153" s="179"/>
      <c r="C1153" s="338"/>
    </row>
    <row r="1154" spans="1:3">
      <c r="A1154" s="178"/>
      <c r="B1154" s="179"/>
      <c r="C1154" s="338"/>
    </row>
    <row r="1155" spans="1:3">
      <c r="A1155" s="178"/>
      <c r="B1155" s="179"/>
      <c r="C1155" s="338"/>
    </row>
    <row r="1156" spans="1:3">
      <c r="A1156" s="178"/>
      <c r="B1156" s="179"/>
      <c r="C1156" s="338"/>
    </row>
    <row r="1157" spans="1:3">
      <c r="A1157" s="178"/>
      <c r="B1157" s="179"/>
      <c r="C1157" s="338"/>
    </row>
    <row r="1158" spans="1:3">
      <c r="A1158" s="178"/>
      <c r="B1158" s="179"/>
      <c r="C1158" s="338"/>
    </row>
    <row r="1159" spans="1:3">
      <c r="A1159" s="178"/>
      <c r="B1159" s="179"/>
      <c r="C1159" s="338"/>
    </row>
    <row r="1160" spans="1:3">
      <c r="A1160" s="178"/>
      <c r="B1160" s="179"/>
      <c r="C1160" s="338"/>
    </row>
    <row r="1161" spans="1:3">
      <c r="A1161" s="178"/>
      <c r="B1161" s="179"/>
      <c r="C1161" s="338"/>
    </row>
    <row r="1162" spans="1:3">
      <c r="A1162" s="178"/>
      <c r="B1162" s="179"/>
      <c r="C1162" s="338"/>
    </row>
    <row r="1163" spans="1:3">
      <c r="A1163" s="178"/>
      <c r="B1163" s="179"/>
      <c r="C1163" s="338"/>
    </row>
    <row r="1164" spans="1:3">
      <c r="A1164" s="178"/>
      <c r="B1164" s="179"/>
      <c r="C1164" s="338"/>
    </row>
    <row r="1165" spans="1:3">
      <c r="A1165" s="178"/>
      <c r="B1165" s="179"/>
      <c r="C1165" s="338"/>
    </row>
    <row r="1166" spans="1:3">
      <c r="A1166" s="178"/>
      <c r="B1166" s="179"/>
      <c r="C1166" s="338"/>
    </row>
    <row r="1167" spans="1:3">
      <c r="A1167" s="178"/>
      <c r="B1167" s="179"/>
      <c r="C1167" s="338"/>
    </row>
    <row r="1168" spans="1:3">
      <c r="A1168" s="178"/>
      <c r="B1168" s="179"/>
      <c r="C1168" s="338"/>
    </row>
    <row r="1169" spans="1:3">
      <c r="A1169" s="178"/>
      <c r="B1169" s="179"/>
      <c r="C1169" s="338"/>
    </row>
    <row r="1170" spans="1:3">
      <c r="A1170" s="178"/>
      <c r="B1170" s="179"/>
      <c r="C1170" s="338"/>
    </row>
    <row r="1171" spans="1:3">
      <c r="A1171" s="178"/>
      <c r="B1171" s="179"/>
      <c r="C1171" s="338"/>
    </row>
    <row r="1172" spans="1:3">
      <c r="A1172" s="178"/>
      <c r="B1172" s="179"/>
      <c r="C1172" s="338"/>
    </row>
    <row r="1173" spans="1:3">
      <c r="A1173" s="178"/>
      <c r="B1173" s="179"/>
      <c r="C1173" s="338"/>
    </row>
    <row r="1174" spans="1:3">
      <c r="A1174" s="178"/>
      <c r="B1174" s="179"/>
      <c r="C1174" s="338"/>
    </row>
    <row r="1175" spans="1:3">
      <c r="A1175" s="178"/>
      <c r="B1175" s="179"/>
      <c r="C1175" s="338"/>
    </row>
    <row r="1176" spans="1:3">
      <c r="A1176" s="178"/>
      <c r="B1176" s="179"/>
      <c r="C1176" s="338"/>
    </row>
    <row r="1177" spans="1:3">
      <c r="A1177" s="178"/>
      <c r="B1177" s="179"/>
      <c r="C1177" s="338"/>
    </row>
    <row r="1178" spans="1:3">
      <c r="A1178" s="178"/>
      <c r="B1178" s="179"/>
      <c r="C1178" s="338"/>
    </row>
    <row r="1179" spans="1:3">
      <c r="A1179" s="178"/>
      <c r="B1179" s="179"/>
      <c r="C1179" s="338"/>
    </row>
    <row r="1180" spans="1:3">
      <c r="A1180" s="178"/>
      <c r="B1180" s="179"/>
      <c r="C1180" s="338"/>
    </row>
    <row r="1181" spans="1:3">
      <c r="A1181" s="178"/>
      <c r="B1181" s="179"/>
      <c r="C1181" s="338"/>
    </row>
    <row r="1182" spans="1:3">
      <c r="A1182" s="178"/>
      <c r="B1182" s="179"/>
      <c r="C1182" s="338"/>
    </row>
    <row r="1183" spans="1:3">
      <c r="A1183" s="178"/>
      <c r="B1183" s="179"/>
      <c r="C1183" s="338"/>
    </row>
    <row r="1184" spans="1:3">
      <c r="A1184" s="178"/>
      <c r="B1184" s="179"/>
      <c r="C1184" s="338"/>
    </row>
    <row r="1185" spans="1:3">
      <c r="A1185" s="178"/>
      <c r="B1185" s="179"/>
      <c r="C1185" s="338"/>
    </row>
    <row r="1186" spans="1:3">
      <c r="A1186" s="178"/>
      <c r="B1186" s="179"/>
      <c r="C1186" s="338"/>
    </row>
    <row r="1187" spans="1:3">
      <c r="A1187" s="178"/>
      <c r="B1187" s="179"/>
      <c r="C1187" s="338"/>
    </row>
    <row r="1188" spans="1:3">
      <c r="A1188" s="178"/>
      <c r="B1188" s="179"/>
      <c r="C1188" s="338"/>
    </row>
    <row r="1189" spans="1:3">
      <c r="A1189" s="178"/>
      <c r="B1189" s="179"/>
      <c r="C1189" s="338"/>
    </row>
    <row r="1190" spans="1:3">
      <c r="A1190" s="178"/>
      <c r="B1190" s="179"/>
      <c r="C1190" s="338"/>
    </row>
    <row r="1191" spans="1:3">
      <c r="A1191" s="178"/>
      <c r="B1191" s="179"/>
      <c r="C1191" s="338"/>
    </row>
    <row r="1192" spans="1:3">
      <c r="A1192" s="178"/>
      <c r="B1192" s="179"/>
      <c r="C1192" s="338"/>
    </row>
    <row r="1193" spans="1:3">
      <c r="A1193" s="178"/>
      <c r="B1193" s="179"/>
      <c r="C1193" s="338"/>
    </row>
    <row r="1194" spans="1:3">
      <c r="A1194" s="178"/>
      <c r="B1194" s="179"/>
      <c r="C1194" s="338"/>
    </row>
    <row r="1195" spans="1:3">
      <c r="A1195" s="178"/>
      <c r="B1195" s="179"/>
      <c r="C1195" s="338"/>
    </row>
    <row r="1196" spans="1:3">
      <c r="A1196" s="178"/>
      <c r="B1196" s="179"/>
      <c r="C1196" s="338"/>
    </row>
    <row r="1197" spans="1:3">
      <c r="A1197" s="178"/>
      <c r="B1197" s="179"/>
      <c r="C1197" s="338"/>
    </row>
    <row r="1198" spans="1:3">
      <c r="A1198" s="178"/>
      <c r="B1198" s="179"/>
      <c r="C1198" s="338"/>
    </row>
    <row r="1199" spans="1:3">
      <c r="A1199" s="178"/>
      <c r="B1199" s="179"/>
      <c r="C1199" s="338"/>
    </row>
    <row r="1200" spans="1:3">
      <c r="A1200" s="178"/>
      <c r="B1200" s="179"/>
      <c r="C1200" s="338"/>
    </row>
    <row r="1201" spans="1:3">
      <c r="A1201" s="178"/>
      <c r="B1201" s="179"/>
      <c r="C1201" s="338"/>
    </row>
    <row r="1202" spans="1:3">
      <c r="A1202" s="178"/>
      <c r="B1202" s="179"/>
      <c r="C1202" s="338"/>
    </row>
    <row r="1203" spans="1:3">
      <c r="A1203" s="178"/>
      <c r="B1203" s="179"/>
      <c r="C1203" s="338"/>
    </row>
    <row r="1204" spans="1:3">
      <c r="A1204" s="178"/>
      <c r="B1204" s="179"/>
      <c r="C1204" s="338"/>
    </row>
    <row r="1205" spans="1:3">
      <c r="A1205" s="178"/>
      <c r="B1205" s="179"/>
      <c r="C1205" s="338"/>
    </row>
    <row r="1206" spans="1:3">
      <c r="A1206" s="178"/>
      <c r="B1206" s="179"/>
      <c r="C1206" s="338"/>
    </row>
    <row r="1207" spans="1:3">
      <c r="A1207" s="178"/>
      <c r="B1207" s="179"/>
      <c r="C1207" s="338"/>
    </row>
    <row r="1208" spans="1:3">
      <c r="A1208" s="178"/>
      <c r="B1208" s="179"/>
      <c r="C1208" s="338"/>
    </row>
    <row r="1209" spans="1:3">
      <c r="A1209" s="178"/>
      <c r="B1209" s="179"/>
      <c r="C1209" s="338"/>
    </row>
    <row r="1210" spans="1:3">
      <c r="A1210" s="178"/>
      <c r="B1210" s="179"/>
      <c r="C1210" s="338"/>
    </row>
    <row r="1211" spans="1:3">
      <c r="A1211" s="178"/>
      <c r="B1211" s="179"/>
      <c r="C1211" s="338"/>
    </row>
    <row r="1212" spans="1:3">
      <c r="A1212" s="178"/>
      <c r="B1212" s="179"/>
      <c r="C1212" s="338"/>
    </row>
    <row r="1213" spans="1:3">
      <c r="A1213" s="178"/>
      <c r="B1213" s="179"/>
      <c r="C1213" s="338"/>
    </row>
    <row r="1214" spans="1:3">
      <c r="A1214" s="178"/>
      <c r="B1214" s="179"/>
      <c r="C1214" s="338"/>
    </row>
    <row r="1215" spans="1:3">
      <c r="A1215" s="178"/>
      <c r="B1215" s="179"/>
      <c r="C1215" s="338"/>
    </row>
    <row r="1216" spans="1:3">
      <c r="A1216" s="178"/>
      <c r="B1216" s="179"/>
      <c r="C1216" s="338"/>
    </row>
    <row r="1217" spans="1:3">
      <c r="A1217" s="178"/>
      <c r="B1217" s="179"/>
      <c r="C1217" s="338"/>
    </row>
    <row r="1218" spans="1:3">
      <c r="A1218" s="178"/>
      <c r="B1218" s="179"/>
      <c r="C1218" s="338"/>
    </row>
    <row r="1219" spans="1:3">
      <c r="A1219" s="178"/>
      <c r="B1219" s="179"/>
      <c r="C1219" s="338"/>
    </row>
    <row r="1220" spans="1:3">
      <c r="A1220" s="178"/>
      <c r="B1220" s="179"/>
      <c r="C1220" s="338"/>
    </row>
    <row r="1221" spans="1:3">
      <c r="A1221" s="178"/>
      <c r="B1221" s="179"/>
      <c r="C1221" s="338"/>
    </row>
    <row r="1222" spans="1:3">
      <c r="A1222" s="178"/>
      <c r="B1222" s="179"/>
      <c r="C1222" s="338"/>
    </row>
    <row r="1223" spans="1:3">
      <c r="A1223" s="178"/>
      <c r="B1223" s="179"/>
      <c r="C1223" s="338"/>
    </row>
    <row r="1224" spans="1:3">
      <c r="A1224" s="178"/>
      <c r="B1224" s="179"/>
      <c r="C1224" s="338"/>
    </row>
    <row r="1225" spans="1:3">
      <c r="A1225" s="178"/>
      <c r="B1225" s="179"/>
      <c r="C1225" s="338"/>
    </row>
    <row r="1226" spans="1:3">
      <c r="A1226" s="178"/>
      <c r="B1226" s="179"/>
      <c r="C1226" s="338"/>
    </row>
    <row r="1227" spans="1:3">
      <c r="A1227" s="178"/>
      <c r="B1227" s="179"/>
      <c r="C1227" s="338"/>
    </row>
    <row r="1228" spans="1:3">
      <c r="A1228" s="178"/>
      <c r="B1228" s="179"/>
      <c r="C1228" s="338"/>
    </row>
    <row r="1229" spans="1:3">
      <c r="A1229" s="178"/>
      <c r="B1229" s="179"/>
      <c r="C1229" s="338"/>
    </row>
    <row r="1230" spans="1:3">
      <c r="A1230" s="178"/>
      <c r="B1230" s="179"/>
      <c r="C1230" s="338"/>
    </row>
    <row r="1231" spans="1:3">
      <c r="A1231" s="178"/>
      <c r="B1231" s="179"/>
      <c r="C1231" s="338"/>
    </row>
    <row r="1232" spans="1:3">
      <c r="A1232" s="178"/>
      <c r="B1232" s="179"/>
      <c r="C1232" s="338"/>
    </row>
    <row r="1233" spans="1:3">
      <c r="A1233" s="178"/>
      <c r="B1233" s="179"/>
      <c r="C1233" s="338"/>
    </row>
    <row r="1234" spans="1:3">
      <c r="A1234" s="178"/>
      <c r="B1234" s="179"/>
      <c r="C1234" s="338"/>
    </row>
    <row r="1235" spans="1:3">
      <c r="A1235" s="178"/>
      <c r="B1235" s="179"/>
      <c r="C1235" s="338"/>
    </row>
    <row r="1236" spans="1:3">
      <c r="A1236" s="178"/>
      <c r="B1236" s="179"/>
      <c r="C1236" s="338"/>
    </row>
    <row r="1237" spans="1:3">
      <c r="A1237" s="178"/>
      <c r="B1237" s="179"/>
      <c r="C1237" s="338"/>
    </row>
    <row r="1238" spans="1:3">
      <c r="A1238" s="178"/>
      <c r="B1238" s="179"/>
      <c r="C1238" s="338"/>
    </row>
    <row r="1239" spans="1:3">
      <c r="A1239" s="178"/>
      <c r="B1239" s="179"/>
      <c r="C1239" s="338"/>
    </row>
    <row r="1240" spans="1:3">
      <c r="A1240" s="178"/>
      <c r="B1240" s="179"/>
      <c r="C1240" s="338"/>
    </row>
    <row r="1241" spans="1:3">
      <c r="A1241" s="178"/>
      <c r="B1241" s="179"/>
      <c r="C1241" s="338"/>
    </row>
    <row r="1242" spans="1:3">
      <c r="A1242" s="178"/>
      <c r="B1242" s="179"/>
      <c r="C1242" s="338"/>
    </row>
    <row r="1243" spans="1:3">
      <c r="A1243" s="178"/>
      <c r="B1243" s="179"/>
      <c r="C1243" s="338"/>
    </row>
    <row r="1244" spans="1:3">
      <c r="A1244" s="178"/>
      <c r="B1244" s="179"/>
      <c r="C1244" s="338"/>
    </row>
    <row r="1245" spans="1:3">
      <c r="A1245" s="178"/>
      <c r="B1245" s="179"/>
      <c r="C1245" s="338"/>
    </row>
    <row r="1246" spans="1:3">
      <c r="A1246" s="178"/>
      <c r="B1246" s="179"/>
      <c r="C1246" s="338"/>
    </row>
    <row r="1247" spans="1:3">
      <c r="A1247" s="178"/>
      <c r="B1247" s="179"/>
      <c r="C1247" s="338"/>
    </row>
    <row r="1248" spans="1:3">
      <c r="A1248" s="178"/>
      <c r="B1248" s="179"/>
      <c r="C1248" s="338"/>
    </row>
    <row r="1249" spans="1:3">
      <c r="A1249" s="178"/>
      <c r="B1249" s="179"/>
      <c r="C1249" s="338"/>
    </row>
    <row r="1250" spans="1:3">
      <c r="A1250" s="178"/>
      <c r="B1250" s="179"/>
      <c r="C1250" s="338"/>
    </row>
    <row r="1251" spans="1:3">
      <c r="A1251" s="178"/>
      <c r="B1251" s="179"/>
      <c r="C1251" s="338"/>
    </row>
    <row r="1252" spans="1:3">
      <c r="A1252" s="178"/>
      <c r="B1252" s="179"/>
      <c r="C1252" s="338"/>
    </row>
    <row r="1253" spans="1:3">
      <c r="A1253" s="178"/>
      <c r="B1253" s="179"/>
      <c r="C1253" s="338"/>
    </row>
    <row r="1254" spans="1:3">
      <c r="A1254" s="178"/>
      <c r="B1254" s="179"/>
      <c r="C1254" s="338"/>
    </row>
    <row r="1255" spans="1:3">
      <c r="A1255" s="178"/>
      <c r="B1255" s="179"/>
      <c r="C1255" s="338"/>
    </row>
    <row r="1256" spans="1:3">
      <c r="A1256" s="178"/>
      <c r="B1256" s="179"/>
      <c r="C1256" s="338"/>
    </row>
    <row r="1257" spans="1:3">
      <c r="A1257" s="178"/>
      <c r="B1257" s="179"/>
      <c r="C1257" s="338"/>
    </row>
    <row r="1258" spans="1:3">
      <c r="A1258" s="178"/>
      <c r="B1258" s="179"/>
      <c r="C1258" s="338"/>
    </row>
    <row r="1259" spans="1:3">
      <c r="A1259" s="178"/>
      <c r="B1259" s="179"/>
      <c r="C1259" s="338"/>
    </row>
    <row r="1260" spans="1:3">
      <c r="A1260" s="178"/>
      <c r="B1260" s="179"/>
      <c r="C1260" s="338"/>
    </row>
    <row r="1261" spans="1:3">
      <c r="A1261" s="178"/>
      <c r="B1261" s="179"/>
      <c r="C1261" s="338"/>
    </row>
    <row r="1262" spans="1:3">
      <c r="A1262" s="178"/>
      <c r="B1262" s="179"/>
      <c r="C1262" s="338"/>
    </row>
    <row r="1263" spans="1:3">
      <c r="A1263" s="178"/>
      <c r="B1263" s="179"/>
      <c r="C1263" s="338"/>
    </row>
    <row r="1264" spans="1:3">
      <c r="A1264" s="178"/>
      <c r="B1264" s="179"/>
      <c r="C1264" s="338"/>
    </row>
    <row r="1265" spans="1:3">
      <c r="A1265" s="178"/>
      <c r="B1265" s="179"/>
      <c r="C1265" s="338"/>
    </row>
    <row r="1266" spans="1:3">
      <c r="A1266" s="178"/>
      <c r="B1266" s="179"/>
      <c r="C1266" s="338"/>
    </row>
    <row r="1267" spans="1:3">
      <c r="A1267" s="178"/>
      <c r="B1267" s="179"/>
      <c r="C1267" s="338"/>
    </row>
    <row r="1268" spans="1:3">
      <c r="A1268" s="178"/>
      <c r="B1268" s="179"/>
      <c r="C1268" s="338"/>
    </row>
    <row r="1269" spans="1:3">
      <c r="A1269" s="178"/>
      <c r="B1269" s="179"/>
      <c r="C1269" s="338"/>
    </row>
    <row r="1270" spans="1:3">
      <c r="A1270" s="178"/>
      <c r="B1270" s="179"/>
      <c r="C1270" s="338"/>
    </row>
    <row r="1271" spans="1:3">
      <c r="A1271" s="178"/>
      <c r="B1271" s="179"/>
      <c r="C1271" s="338"/>
    </row>
    <row r="1272" spans="1:3">
      <c r="A1272" s="178"/>
      <c r="B1272" s="179"/>
      <c r="C1272" s="338"/>
    </row>
    <row r="1273" spans="1:3">
      <c r="A1273" s="178"/>
      <c r="B1273" s="179"/>
      <c r="C1273" s="338"/>
    </row>
    <row r="1274" spans="1:3">
      <c r="A1274" s="178"/>
      <c r="B1274" s="179"/>
      <c r="C1274" s="338"/>
    </row>
    <row r="1275" spans="1:3">
      <c r="A1275" s="178"/>
      <c r="B1275" s="179"/>
      <c r="C1275" s="338"/>
    </row>
    <row r="1276" spans="1:3">
      <c r="A1276" s="178"/>
      <c r="B1276" s="179"/>
      <c r="C1276" s="338"/>
    </row>
    <row r="1277" spans="1:3">
      <c r="A1277" s="178"/>
      <c r="B1277" s="179"/>
      <c r="C1277" s="338"/>
    </row>
    <row r="1278" spans="1:3">
      <c r="A1278" s="178"/>
      <c r="B1278" s="179"/>
      <c r="C1278" s="338"/>
    </row>
    <row r="1279" spans="1:3">
      <c r="A1279" s="178"/>
      <c r="B1279" s="179"/>
      <c r="C1279" s="338"/>
    </row>
    <row r="1280" spans="1:3">
      <c r="A1280" s="178"/>
      <c r="B1280" s="179"/>
      <c r="C1280" s="338"/>
    </row>
    <row r="1281" spans="1:3">
      <c r="A1281" s="178"/>
      <c r="B1281" s="179"/>
      <c r="C1281" s="338"/>
    </row>
    <row r="1282" spans="1:3">
      <c r="A1282" s="178"/>
      <c r="B1282" s="179"/>
      <c r="C1282" s="338"/>
    </row>
    <row r="1283" spans="1:3">
      <c r="A1283" s="178"/>
      <c r="B1283" s="179"/>
      <c r="C1283" s="338"/>
    </row>
    <row r="1284" spans="1:3">
      <c r="A1284" s="178"/>
      <c r="B1284" s="179"/>
      <c r="C1284" s="338"/>
    </row>
    <row r="1285" spans="1:3">
      <c r="A1285" s="178"/>
      <c r="B1285" s="179"/>
      <c r="C1285" s="338"/>
    </row>
    <row r="1286" spans="1:3">
      <c r="A1286" s="178"/>
      <c r="B1286" s="179"/>
      <c r="C1286" s="338"/>
    </row>
    <row r="1287" spans="1:3">
      <c r="A1287" s="178"/>
      <c r="B1287" s="179"/>
      <c r="C1287" s="338"/>
    </row>
    <row r="1288" spans="1:3">
      <c r="A1288" s="178"/>
      <c r="B1288" s="179"/>
      <c r="C1288" s="338"/>
    </row>
    <row r="1289" spans="1:3">
      <c r="A1289" s="178"/>
      <c r="B1289" s="179"/>
      <c r="C1289" s="338"/>
    </row>
    <row r="1290" spans="1:3">
      <c r="A1290" s="178"/>
      <c r="B1290" s="179"/>
      <c r="C1290" s="338"/>
    </row>
    <row r="1291" spans="1:3">
      <c r="A1291" s="178"/>
      <c r="B1291" s="179"/>
      <c r="C1291" s="338"/>
    </row>
    <row r="1292" spans="1:3">
      <c r="A1292" s="178"/>
      <c r="B1292" s="179"/>
      <c r="C1292" s="338"/>
    </row>
    <row r="1293" spans="1:3">
      <c r="A1293" s="178"/>
      <c r="B1293" s="179"/>
      <c r="C1293" s="338"/>
    </row>
    <row r="1294" spans="1:3">
      <c r="A1294" s="178"/>
      <c r="B1294" s="179"/>
      <c r="C1294" s="338"/>
    </row>
    <row r="1295" spans="1:3">
      <c r="A1295" s="178"/>
      <c r="B1295" s="179"/>
      <c r="C1295" s="338"/>
    </row>
    <row r="1296" spans="1:3">
      <c r="A1296" s="178"/>
      <c r="B1296" s="179"/>
      <c r="C1296" s="338"/>
    </row>
    <row r="1297" spans="1:3">
      <c r="A1297" s="178"/>
      <c r="B1297" s="179"/>
      <c r="C1297" s="338"/>
    </row>
    <row r="1298" spans="1:3">
      <c r="A1298" s="178"/>
      <c r="B1298" s="179"/>
      <c r="C1298" s="338"/>
    </row>
    <row r="1299" spans="1:3">
      <c r="A1299" s="178"/>
      <c r="B1299" s="179"/>
      <c r="C1299" s="338"/>
    </row>
    <row r="1300" spans="1:3">
      <c r="A1300" s="178"/>
      <c r="B1300" s="179"/>
      <c r="C1300" s="338"/>
    </row>
    <row r="1301" spans="1:3">
      <c r="A1301" s="178"/>
      <c r="B1301" s="179"/>
      <c r="C1301" s="338"/>
    </row>
    <row r="1302" spans="1:3">
      <c r="A1302" s="178"/>
      <c r="B1302" s="179"/>
      <c r="C1302" s="338"/>
    </row>
    <row r="1303" spans="1:3">
      <c r="A1303" s="178"/>
      <c r="B1303" s="179"/>
      <c r="C1303" s="338"/>
    </row>
    <row r="1304" spans="1:3">
      <c r="A1304" s="178"/>
      <c r="B1304" s="179"/>
      <c r="C1304" s="338"/>
    </row>
    <row r="1305" spans="1:3">
      <c r="A1305" s="178"/>
      <c r="B1305" s="179"/>
      <c r="C1305" s="338"/>
    </row>
    <row r="1306" spans="1:3">
      <c r="A1306" s="178"/>
      <c r="B1306" s="179"/>
      <c r="C1306" s="338"/>
    </row>
    <row r="1307" spans="1:3">
      <c r="A1307" s="178"/>
      <c r="B1307" s="179"/>
      <c r="C1307" s="338"/>
    </row>
    <row r="1308" spans="1:3">
      <c r="A1308" s="178"/>
      <c r="B1308" s="179"/>
      <c r="C1308" s="338"/>
    </row>
    <row r="1309" spans="1:3">
      <c r="A1309" s="178"/>
      <c r="B1309" s="179"/>
      <c r="C1309" s="338"/>
    </row>
    <row r="1310" spans="1:3">
      <c r="A1310" s="178"/>
      <c r="B1310" s="179"/>
      <c r="C1310" s="338"/>
    </row>
    <row r="1311" spans="1:3">
      <c r="A1311" s="178"/>
      <c r="B1311" s="179"/>
      <c r="C1311" s="338"/>
    </row>
    <row r="1312" spans="1:3">
      <c r="A1312" s="178"/>
      <c r="B1312" s="179"/>
      <c r="C1312" s="338"/>
    </row>
    <row r="1313" spans="1:3">
      <c r="A1313" s="178"/>
      <c r="B1313" s="179"/>
      <c r="C1313" s="338"/>
    </row>
    <row r="1314" spans="1:3">
      <c r="A1314" s="178"/>
      <c r="B1314" s="179"/>
      <c r="C1314" s="338"/>
    </row>
    <row r="1315" spans="1:3">
      <c r="A1315" s="178"/>
      <c r="B1315" s="179"/>
      <c r="C1315" s="338"/>
    </row>
    <row r="1316" spans="1:3">
      <c r="A1316" s="178"/>
      <c r="B1316" s="179"/>
      <c r="C1316" s="338"/>
    </row>
    <row r="1317" spans="1:3">
      <c r="A1317" s="178"/>
      <c r="B1317" s="179"/>
      <c r="C1317" s="338"/>
    </row>
    <row r="1318" spans="1:3">
      <c r="A1318" s="178"/>
      <c r="B1318" s="179"/>
      <c r="C1318" s="338"/>
    </row>
    <row r="1319" spans="1:3">
      <c r="A1319" s="178"/>
      <c r="B1319" s="179"/>
      <c r="C1319" s="338"/>
    </row>
    <row r="1320" spans="1:3">
      <c r="A1320" s="178"/>
      <c r="B1320" s="179"/>
      <c r="C1320" s="338"/>
    </row>
    <row r="1321" spans="1:3">
      <c r="A1321" s="178"/>
      <c r="B1321" s="179"/>
      <c r="C1321" s="338"/>
    </row>
    <row r="1322" spans="1:3">
      <c r="A1322" s="178"/>
      <c r="B1322" s="179"/>
      <c r="C1322" s="338"/>
    </row>
    <row r="1323" spans="1:3">
      <c r="A1323" s="178"/>
      <c r="B1323" s="179"/>
      <c r="C1323" s="338"/>
    </row>
    <row r="1324" spans="1:3">
      <c r="A1324" s="178"/>
      <c r="B1324" s="179"/>
      <c r="C1324" s="338"/>
    </row>
    <row r="1325" spans="1:3">
      <c r="A1325" s="178"/>
      <c r="B1325" s="179"/>
      <c r="C1325" s="338"/>
    </row>
    <row r="1326" spans="1:3">
      <c r="A1326" s="178"/>
      <c r="B1326" s="179"/>
      <c r="C1326" s="338"/>
    </row>
    <row r="1327" spans="1:3">
      <c r="A1327" s="178"/>
      <c r="B1327" s="179"/>
      <c r="C1327" s="338"/>
    </row>
    <row r="1328" spans="1:3">
      <c r="A1328" s="178"/>
      <c r="B1328" s="179"/>
      <c r="C1328" s="338"/>
    </row>
    <row r="1329" spans="1:3">
      <c r="A1329" s="178"/>
      <c r="B1329" s="179"/>
      <c r="C1329" s="338"/>
    </row>
    <row r="1330" spans="1:3">
      <c r="A1330" s="178"/>
      <c r="B1330" s="179"/>
      <c r="C1330" s="338"/>
    </row>
    <row r="1331" spans="1:3">
      <c r="A1331" s="178"/>
      <c r="B1331" s="179"/>
      <c r="C1331" s="338"/>
    </row>
    <row r="1332" spans="1:3">
      <c r="A1332" s="178"/>
      <c r="B1332" s="179"/>
      <c r="C1332" s="338"/>
    </row>
    <row r="1333" spans="1:3">
      <c r="A1333" s="178"/>
      <c r="B1333" s="179"/>
      <c r="C1333" s="338"/>
    </row>
    <row r="1334" spans="1:3">
      <c r="A1334" s="178"/>
      <c r="B1334" s="179"/>
      <c r="C1334" s="338"/>
    </row>
    <row r="1335" spans="1:3">
      <c r="A1335" s="178"/>
      <c r="B1335" s="179"/>
      <c r="C1335" s="338"/>
    </row>
    <row r="1336" spans="1:3">
      <c r="A1336" s="178"/>
      <c r="B1336" s="179"/>
      <c r="C1336" s="338"/>
    </row>
    <row r="1337" spans="1:3">
      <c r="A1337" s="178"/>
      <c r="B1337" s="179"/>
      <c r="C1337" s="338"/>
    </row>
    <row r="1338" spans="1:3">
      <c r="A1338" s="178"/>
      <c r="B1338" s="179"/>
      <c r="C1338" s="338"/>
    </row>
    <row r="1339" spans="1:3">
      <c r="A1339" s="178"/>
      <c r="B1339" s="179"/>
      <c r="C1339" s="338"/>
    </row>
    <row r="1340" spans="1:3">
      <c r="A1340" s="178"/>
      <c r="B1340" s="179"/>
      <c r="C1340" s="338"/>
    </row>
    <row r="1341" spans="1:3">
      <c r="A1341" s="178"/>
      <c r="B1341" s="179"/>
      <c r="C1341" s="338"/>
    </row>
    <row r="1342" spans="1:3">
      <c r="A1342" s="178"/>
      <c r="B1342" s="179"/>
      <c r="C1342" s="338"/>
    </row>
    <row r="1343" spans="1:3">
      <c r="A1343" s="178"/>
      <c r="B1343" s="179"/>
      <c r="C1343" s="338"/>
    </row>
    <row r="1344" spans="1:3">
      <c r="A1344" s="178"/>
      <c r="B1344" s="179"/>
      <c r="C1344" s="338"/>
    </row>
    <row r="1345" spans="1:3">
      <c r="A1345" s="178"/>
      <c r="B1345" s="179"/>
      <c r="C1345" s="338"/>
    </row>
    <row r="1346" spans="1:3">
      <c r="A1346" s="178"/>
      <c r="B1346" s="179"/>
      <c r="C1346" s="338"/>
    </row>
    <row r="1347" spans="1:3">
      <c r="A1347" s="178"/>
      <c r="B1347" s="179"/>
      <c r="C1347" s="338"/>
    </row>
    <row r="1348" spans="1:3">
      <c r="A1348" s="178"/>
      <c r="B1348" s="179"/>
      <c r="C1348" s="338"/>
    </row>
    <row r="1349" spans="1:3">
      <c r="A1349" s="178"/>
      <c r="B1349" s="179"/>
      <c r="C1349" s="338"/>
    </row>
    <row r="1350" spans="1:3">
      <c r="A1350" s="178"/>
      <c r="B1350" s="179"/>
      <c r="C1350" s="338"/>
    </row>
    <row r="1351" spans="1:3">
      <c r="A1351" s="178"/>
      <c r="B1351" s="179"/>
      <c r="C1351" s="338"/>
    </row>
    <row r="1352" spans="1:3">
      <c r="A1352" s="178"/>
      <c r="B1352" s="179"/>
      <c r="C1352" s="338"/>
    </row>
    <row r="1353" spans="1:3">
      <c r="A1353" s="178"/>
      <c r="B1353" s="179"/>
      <c r="C1353" s="338"/>
    </row>
    <row r="1354" spans="1:3">
      <c r="A1354" s="178"/>
      <c r="B1354" s="179"/>
      <c r="C1354" s="338"/>
    </row>
    <row r="1355" spans="1:3">
      <c r="A1355" s="178"/>
      <c r="B1355" s="179"/>
      <c r="C1355" s="338"/>
    </row>
    <row r="1356" spans="1:3">
      <c r="A1356" s="178"/>
      <c r="B1356" s="179"/>
      <c r="C1356" s="338"/>
    </row>
    <row r="1357" spans="1:3">
      <c r="A1357" s="178"/>
      <c r="B1357" s="179"/>
      <c r="C1357" s="338"/>
    </row>
    <row r="1358" spans="1:3">
      <c r="A1358" s="178"/>
      <c r="B1358" s="179"/>
      <c r="C1358" s="338"/>
    </row>
    <row r="1359" spans="1:3">
      <c r="A1359" s="178"/>
      <c r="B1359" s="179"/>
      <c r="C1359" s="338"/>
    </row>
    <row r="1360" spans="1:3">
      <c r="A1360" s="178"/>
      <c r="B1360" s="179"/>
      <c r="C1360" s="338"/>
    </row>
    <row r="1361" spans="1:3">
      <c r="A1361" s="178"/>
      <c r="B1361" s="179"/>
      <c r="C1361" s="338"/>
    </row>
    <row r="1362" spans="1:3">
      <c r="A1362" s="178"/>
      <c r="B1362" s="179"/>
      <c r="C1362" s="338"/>
    </row>
    <row r="1363" spans="1:3">
      <c r="A1363" s="178"/>
      <c r="B1363" s="179"/>
      <c r="C1363" s="338"/>
    </row>
    <row r="1364" spans="1:3">
      <c r="A1364" s="178"/>
      <c r="B1364" s="179"/>
      <c r="C1364" s="338"/>
    </row>
    <row r="1365" spans="1:3">
      <c r="A1365" s="178"/>
      <c r="B1365" s="179"/>
      <c r="C1365" s="338"/>
    </row>
    <row r="1366" spans="1:3">
      <c r="A1366" s="178"/>
      <c r="B1366" s="179"/>
      <c r="C1366" s="338"/>
    </row>
    <row r="1367" spans="1:3">
      <c r="A1367" s="178"/>
      <c r="B1367" s="179"/>
      <c r="C1367" s="338"/>
    </row>
    <row r="1368" spans="1:3">
      <c r="A1368" s="178"/>
      <c r="B1368" s="179"/>
      <c r="C1368" s="338"/>
    </row>
    <row r="1369" spans="1:3">
      <c r="A1369" s="178"/>
      <c r="B1369" s="179"/>
      <c r="C1369" s="338"/>
    </row>
    <row r="1370" spans="1:3">
      <c r="A1370" s="178"/>
      <c r="B1370" s="179"/>
      <c r="C1370" s="338"/>
    </row>
    <row r="1371" spans="1:3">
      <c r="A1371" s="178"/>
      <c r="B1371" s="179"/>
      <c r="C1371" s="338"/>
    </row>
    <row r="1372" spans="1:3">
      <c r="A1372" s="178"/>
      <c r="B1372" s="179"/>
      <c r="C1372" s="338"/>
    </row>
    <row r="1373" spans="1:3">
      <c r="A1373" s="178"/>
      <c r="B1373" s="179"/>
      <c r="C1373" s="338"/>
    </row>
    <row r="1374" spans="1:3">
      <c r="A1374" s="178"/>
      <c r="B1374" s="179"/>
      <c r="C1374" s="338"/>
    </row>
    <row r="1375" spans="1:3">
      <c r="A1375" s="178"/>
      <c r="B1375" s="179"/>
      <c r="C1375" s="338"/>
    </row>
    <row r="1376" spans="1:3">
      <c r="A1376" s="178"/>
      <c r="B1376" s="179"/>
      <c r="C1376" s="338"/>
    </row>
    <row r="1377" spans="1:3">
      <c r="A1377" s="178"/>
      <c r="B1377" s="179"/>
      <c r="C1377" s="338"/>
    </row>
    <row r="1378" spans="1:3">
      <c r="A1378" s="178"/>
      <c r="B1378" s="179"/>
      <c r="C1378" s="338"/>
    </row>
    <row r="1379" spans="1:3">
      <c r="A1379" s="178"/>
      <c r="B1379" s="179"/>
      <c r="C1379" s="338"/>
    </row>
    <row r="1380" spans="1:3">
      <c r="A1380" s="178"/>
      <c r="B1380" s="179"/>
      <c r="C1380" s="338"/>
    </row>
    <row r="1381" spans="1:3">
      <c r="A1381" s="178"/>
      <c r="B1381" s="179"/>
      <c r="C1381" s="338"/>
    </row>
    <row r="1382" spans="1:3">
      <c r="A1382" s="178"/>
      <c r="B1382" s="179"/>
      <c r="C1382" s="338"/>
    </row>
    <row r="1383" spans="1:3">
      <c r="A1383" s="178"/>
      <c r="B1383" s="179"/>
      <c r="C1383" s="338"/>
    </row>
    <row r="1384" spans="1:3">
      <c r="A1384" s="178"/>
      <c r="B1384" s="179"/>
      <c r="C1384" s="338"/>
    </row>
    <row r="1385" spans="1:3">
      <c r="A1385" s="178"/>
      <c r="B1385" s="179"/>
      <c r="C1385" s="338"/>
    </row>
    <row r="1386" spans="1:3">
      <c r="A1386" s="178"/>
      <c r="B1386" s="179"/>
      <c r="C1386" s="338"/>
    </row>
    <row r="1387" spans="1:3">
      <c r="A1387" s="178"/>
      <c r="B1387" s="179"/>
      <c r="C1387" s="338"/>
    </row>
    <row r="1388" spans="1:3">
      <c r="A1388" s="178"/>
      <c r="B1388" s="179"/>
      <c r="C1388" s="338"/>
    </row>
    <row r="1389" spans="1:3">
      <c r="A1389" s="178"/>
      <c r="B1389" s="179"/>
      <c r="C1389" s="338"/>
    </row>
    <row r="1390" spans="1:3">
      <c r="A1390" s="178"/>
      <c r="B1390" s="179"/>
      <c r="C1390" s="338"/>
    </row>
    <row r="1391" spans="1:3">
      <c r="A1391" s="178"/>
      <c r="B1391" s="179"/>
      <c r="C1391" s="338"/>
    </row>
    <row r="1392" spans="1:3">
      <c r="A1392" s="178"/>
      <c r="B1392" s="179"/>
      <c r="C1392" s="338"/>
    </row>
    <row r="1393" spans="1:3">
      <c r="A1393" s="178"/>
      <c r="B1393" s="179"/>
      <c r="C1393" s="338"/>
    </row>
    <row r="1394" spans="1:3">
      <c r="A1394" s="178"/>
      <c r="B1394" s="179"/>
      <c r="C1394" s="338"/>
    </row>
    <row r="1395" spans="1:3">
      <c r="A1395" s="178"/>
      <c r="B1395" s="179"/>
      <c r="C1395" s="338"/>
    </row>
    <row r="1396" spans="1:3">
      <c r="A1396" s="178"/>
      <c r="B1396" s="179"/>
      <c r="C1396" s="338"/>
    </row>
    <row r="1397" spans="1:3">
      <c r="A1397" s="178"/>
      <c r="B1397" s="179"/>
      <c r="C1397" s="338"/>
    </row>
    <row r="1398" spans="1:3">
      <c r="A1398" s="178"/>
      <c r="B1398" s="179"/>
      <c r="C1398" s="338"/>
    </row>
    <row r="1399" spans="1:3">
      <c r="A1399" s="178"/>
      <c r="B1399" s="179"/>
      <c r="C1399" s="338"/>
    </row>
    <row r="1400" spans="1:3">
      <c r="A1400" s="178"/>
      <c r="B1400" s="179"/>
      <c r="C1400" s="338"/>
    </row>
    <row r="1401" spans="1:3">
      <c r="A1401" s="178"/>
      <c r="B1401" s="179"/>
      <c r="C1401" s="338"/>
    </row>
    <row r="1402" spans="1:3">
      <c r="A1402" s="178"/>
      <c r="B1402" s="179"/>
      <c r="C1402" s="338"/>
    </row>
    <row r="1403" spans="1:3">
      <c r="A1403" s="178"/>
      <c r="B1403" s="179"/>
      <c r="C1403" s="338"/>
    </row>
    <row r="1404" spans="1:3">
      <c r="A1404" s="178"/>
      <c r="B1404" s="179"/>
      <c r="C1404" s="338"/>
    </row>
    <row r="1405" spans="1:3">
      <c r="A1405" s="178"/>
      <c r="B1405" s="179"/>
      <c r="C1405" s="338"/>
    </row>
    <row r="1406" spans="1:3">
      <c r="A1406" s="178"/>
      <c r="B1406" s="179"/>
      <c r="C1406" s="338"/>
    </row>
    <row r="1407" spans="1:3">
      <c r="A1407" s="178"/>
      <c r="B1407" s="179"/>
      <c r="C1407" s="338"/>
    </row>
    <row r="1408" spans="1:3">
      <c r="A1408" s="178"/>
      <c r="B1408" s="179"/>
      <c r="C1408" s="338"/>
    </row>
    <row r="1409" spans="1:3">
      <c r="A1409" s="178"/>
      <c r="B1409" s="179"/>
      <c r="C1409" s="338"/>
    </row>
    <row r="1410" spans="1:3">
      <c r="A1410" s="178"/>
      <c r="B1410" s="179"/>
      <c r="C1410" s="338"/>
    </row>
    <row r="1411" spans="1:3">
      <c r="A1411" s="178"/>
      <c r="B1411" s="179"/>
      <c r="C1411" s="338"/>
    </row>
    <row r="1412" spans="1:3">
      <c r="A1412" s="178"/>
      <c r="B1412" s="179"/>
      <c r="C1412" s="338"/>
    </row>
    <row r="1413" spans="1:3">
      <c r="A1413" s="178"/>
      <c r="B1413" s="179"/>
      <c r="C1413" s="338"/>
    </row>
    <row r="1414" spans="1:3">
      <c r="A1414" s="178"/>
      <c r="B1414" s="179"/>
      <c r="C1414" s="338"/>
    </row>
    <row r="1415" spans="1:3">
      <c r="A1415" s="178"/>
      <c r="B1415" s="179"/>
      <c r="C1415" s="338"/>
    </row>
    <row r="1416" spans="1:3">
      <c r="A1416" s="178"/>
      <c r="B1416" s="179"/>
      <c r="C1416" s="338"/>
    </row>
    <row r="1417" spans="1:3">
      <c r="A1417" s="178"/>
      <c r="B1417" s="179"/>
      <c r="C1417" s="338"/>
    </row>
    <row r="1418" spans="1:3">
      <c r="A1418" s="178"/>
      <c r="B1418" s="179"/>
      <c r="C1418" s="338"/>
    </row>
    <row r="1419" spans="1:3">
      <c r="A1419" s="178"/>
      <c r="B1419" s="179"/>
      <c r="C1419" s="338"/>
    </row>
    <row r="1420" spans="1:3">
      <c r="A1420" s="178"/>
      <c r="B1420" s="179"/>
      <c r="C1420" s="338"/>
    </row>
    <row r="1421" spans="1:3">
      <c r="A1421" s="178"/>
      <c r="B1421" s="179"/>
      <c r="C1421" s="338"/>
    </row>
    <row r="1422" spans="1:3">
      <c r="A1422" s="178"/>
      <c r="B1422" s="179"/>
      <c r="C1422" s="338"/>
    </row>
    <row r="1423" spans="1:3">
      <c r="A1423" s="178"/>
      <c r="B1423" s="179"/>
      <c r="C1423" s="338"/>
    </row>
    <row r="1424" spans="1:3">
      <c r="A1424" s="178"/>
      <c r="B1424" s="179"/>
      <c r="C1424" s="338"/>
    </row>
    <row r="1425" spans="1:3">
      <c r="A1425" s="178"/>
      <c r="B1425" s="179"/>
      <c r="C1425" s="338"/>
    </row>
    <row r="1426" spans="1:3">
      <c r="A1426" s="178"/>
      <c r="B1426" s="179"/>
      <c r="C1426" s="338"/>
    </row>
    <row r="1427" spans="1:3">
      <c r="A1427" s="178"/>
      <c r="B1427" s="179"/>
      <c r="C1427" s="338"/>
    </row>
    <row r="1428" spans="1:3">
      <c r="A1428" s="178"/>
      <c r="B1428" s="179"/>
      <c r="C1428" s="338"/>
    </row>
    <row r="1429" spans="1:3">
      <c r="A1429" s="178"/>
      <c r="B1429" s="179"/>
      <c r="C1429" s="338"/>
    </row>
    <row r="1430" spans="1:3">
      <c r="A1430" s="178"/>
      <c r="B1430" s="179"/>
      <c r="C1430" s="338"/>
    </row>
    <row r="1431" spans="1:3">
      <c r="A1431" s="178"/>
      <c r="B1431" s="179"/>
      <c r="C1431" s="338"/>
    </row>
    <row r="1432" spans="1:3">
      <c r="A1432" s="178"/>
      <c r="B1432" s="179"/>
      <c r="C1432" s="338"/>
    </row>
    <row r="1433" spans="1:3">
      <c r="A1433" s="178"/>
      <c r="B1433" s="179"/>
      <c r="C1433" s="338"/>
    </row>
    <row r="1434" spans="1:3">
      <c r="A1434" s="178"/>
      <c r="B1434" s="179"/>
      <c r="C1434" s="338"/>
    </row>
    <row r="1435" spans="1:3">
      <c r="A1435" s="178"/>
      <c r="B1435" s="179"/>
      <c r="C1435" s="338"/>
    </row>
    <row r="1436" spans="1:3">
      <c r="A1436" s="178"/>
      <c r="B1436" s="179"/>
      <c r="C1436" s="338"/>
    </row>
    <row r="1437" spans="1:3">
      <c r="A1437" s="178"/>
      <c r="B1437" s="179"/>
      <c r="C1437" s="338"/>
    </row>
    <row r="1438" spans="1:3">
      <c r="A1438" s="178"/>
      <c r="B1438" s="179"/>
      <c r="C1438" s="338"/>
    </row>
    <row r="1439" spans="1:3">
      <c r="A1439" s="178"/>
      <c r="B1439" s="179"/>
      <c r="C1439" s="338"/>
    </row>
    <row r="1440" spans="1:3">
      <c r="A1440" s="178"/>
      <c r="B1440" s="179"/>
      <c r="C1440" s="338"/>
    </row>
    <row r="1441" spans="1:3">
      <c r="A1441" s="178"/>
      <c r="B1441" s="179"/>
      <c r="C1441" s="338"/>
    </row>
    <row r="1442" spans="1:3">
      <c r="A1442" s="178"/>
      <c r="B1442" s="179"/>
      <c r="C1442" s="338"/>
    </row>
    <row r="1443" spans="1:3">
      <c r="A1443" s="178"/>
      <c r="B1443" s="179"/>
      <c r="C1443" s="338"/>
    </row>
    <row r="1444" spans="1:3">
      <c r="A1444" s="178"/>
      <c r="B1444" s="179"/>
      <c r="C1444" s="338"/>
    </row>
    <row r="1445" spans="1:3">
      <c r="A1445" s="178"/>
      <c r="B1445" s="179"/>
      <c r="C1445" s="338"/>
    </row>
    <row r="1446" spans="1:3">
      <c r="A1446" s="178"/>
      <c r="B1446" s="179"/>
      <c r="C1446" s="338"/>
    </row>
    <row r="1447" spans="1:3">
      <c r="A1447" s="178"/>
      <c r="B1447" s="179"/>
      <c r="C1447" s="338"/>
    </row>
    <row r="1448" spans="1:3">
      <c r="A1448" s="178"/>
      <c r="B1448" s="179"/>
      <c r="C1448" s="338"/>
    </row>
    <row r="1449" spans="1:3">
      <c r="A1449" s="178"/>
      <c r="B1449" s="179"/>
      <c r="C1449" s="338"/>
    </row>
    <row r="1450" spans="1:3">
      <c r="A1450" s="178"/>
      <c r="B1450" s="179"/>
      <c r="C1450" s="338"/>
    </row>
    <row r="1451" spans="1:3">
      <c r="A1451" s="178"/>
      <c r="B1451" s="179"/>
      <c r="C1451" s="338"/>
    </row>
    <row r="1452" spans="1:3">
      <c r="A1452" s="178"/>
      <c r="B1452" s="179"/>
      <c r="C1452" s="338"/>
    </row>
    <row r="1453" spans="1:3">
      <c r="A1453" s="178"/>
      <c r="B1453" s="179"/>
      <c r="C1453" s="338"/>
    </row>
    <row r="1454" spans="1:3">
      <c r="A1454" s="178"/>
      <c r="B1454" s="179"/>
      <c r="C1454" s="338"/>
    </row>
    <row r="1455" spans="1:3">
      <c r="A1455" s="178"/>
      <c r="B1455" s="179"/>
      <c r="C1455" s="338"/>
    </row>
    <row r="1456" spans="1:3">
      <c r="A1456" s="178"/>
      <c r="B1456" s="179"/>
      <c r="C1456" s="338"/>
    </row>
    <row r="1457" spans="1:3">
      <c r="A1457" s="178"/>
      <c r="B1457" s="179"/>
      <c r="C1457" s="338"/>
    </row>
    <row r="1458" spans="1:3">
      <c r="A1458" s="178"/>
      <c r="B1458" s="179"/>
      <c r="C1458" s="338"/>
    </row>
    <row r="1459" spans="1:3">
      <c r="A1459" s="178"/>
      <c r="B1459" s="179"/>
      <c r="C1459" s="338"/>
    </row>
    <row r="1460" spans="1:3">
      <c r="A1460" s="178"/>
      <c r="B1460" s="179"/>
      <c r="C1460" s="338"/>
    </row>
    <row r="1461" spans="1:3">
      <c r="A1461" s="178"/>
      <c r="B1461" s="179"/>
      <c r="C1461" s="338"/>
    </row>
    <row r="1462" spans="1:3">
      <c r="A1462" s="178"/>
      <c r="B1462" s="179"/>
      <c r="C1462" s="338"/>
    </row>
    <row r="1463" spans="1:3">
      <c r="A1463" s="178"/>
      <c r="B1463" s="179"/>
      <c r="C1463" s="338"/>
    </row>
    <row r="1464" spans="1:3">
      <c r="A1464" s="178"/>
      <c r="B1464" s="179"/>
      <c r="C1464" s="338"/>
    </row>
    <row r="1465" spans="1:3">
      <c r="A1465" s="178"/>
      <c r="B1465" s="179"/>
      <c r="C1465" s="338"/>
    </row>
    <row r="1466" spans="1:3">
      <c r="A1466" s="178"/>
      <c r="B1466" s="179"/>
      <c r="C1466" s="338"/>
    </row>
    <row r="1467" spans="1:3">
      <c r="A1467" s="178"/>
      <c r="B1467" s="179"/>
      <c r="C1467" s="338"/>
    </row>
    <row r="1468" spans="1:3">
      <c r="A1468" s="178"/>
      <c r="B1468" s="179"/>
      <c r="C1468" s="338"/>
    </row>
    <row r="1469" spans="1:3">
      <c r="A1469" s="178"/>
      <c r="B1469" s="179"/>
      <c r="C1469" s="338"/>
    </row>
    <row r="1470" spans="1:3">
      <c r="A1470" s="178"/>
      <c r="B1470" s="179"/>
      <c r="C1470" s="338"/>
    </row>
    <row r="1471" spans="1:3">
      <c r="A1471" s="178"/>
      <c r="B1471" s="179"/>
      <c r="C1471" s="338"/>
    </row>
    <row r="1472" spans="1:3">
      <c r="A1472" s="178"/>
      <c r="B1472" s="179"/>
      <c r="C1472" s="338"/>
    </row>
    <row r="1473" spans="1:3">
      <c r="A1473" s="178"/>
      <c r="B1473" s="179"/>
      <c r="C1473" s="338"/>
    </row>
    <row r="1474" spans="1:3">
      <c r="A1474" s="178"/>
      <c r="B1474" s="179"/>
      <c r="C1474" s="338"/>
    </row>
    <row r="1475" spans="1:3">
      <c r="A1475" s="178"/>
      <c r="B1475" s="179"/>
      <c r="C1475" s="338"/>
    </row>
    <row r="1476" spans="1:3">
      <c r="A1476" s="178"/>
      <c r="B1476" s="179"/>
      <c r="C1476" s="338"/>
    </row>
    <row r="1477" spans="1:3">
      <c r="A1477" s="178"/>
      <c r="B1477" s="179"/>
      <c r="C1477" s="338"/>
    </row>
    <row r="1478" spans="1:3">
      <c r="A1478" s="178"/>
      <c r="B1478" s="179"/>
      <c r="C1478" s="338"/>
    </row>
    <row r="1479" spans="1:3">
      <c r="A1479" s="178"/>
      <c r="B1479" s="179"/>
      <c r="C1479" s="338"/>
    </row>
    <row r="1480" spans="1:3">
      <c r="A1480" s="178"/>
      <c r="B1480" s="179"/>
      <c r="C1480" s="338"/>
    </row>
    <row r="1481" spans="1:3">
      <c r="A1481" s="178"/>
      <c r="B1481" s="179"/>
      <c r="C1481" s="338"/>
    </row>
    <row r="1482" spans="1:3">
      <c r="A1482" s="178"/>
      <c r="B1482" s="179"/>
      <c r="C1482" s="338"/>
    </row>
    <row r="1483" spans="1:3">
      <c r="A1483" s="178"/>
      <c r="B1483" s="179"/>
      <c r="C1483" s="338"/>
    </row>
    <row r="1484" spans="1:3">
      <c r="A1484" s="178"/>
      <c r="B1484" s="179"/>
      <c r="C1484" s="338"/>
    </row>
    <row r="1485" spans="1:3">
      <c r="A1485" s="178"/>
      <c r="B1485" s="179"/>
      <c r="C1485" s="338"/>
    </row>
    <row r="1486" spans="1:3">
      <c r="A1486" s="178"/>
      <c r="B1486" s="179"/>
      <c r="C1486" s="338"/>
    </row>
    <row r="1487" spans="1:3">
      <c r="A1487" s="178"/>
      <c r="B1487" s="179"/>
      <c r="C1487" s="338"/>
    </row>
    <row r="1488" spans="1:3">
      <c r="A1488" s="178"/>
      <c r="B1488" s="179"/>
      <c r="C1488" s="338"/>
    </row>
    <row r="1489" spans="1:3">
      <c r="A1489" s="178"/>
      <c r="B1489" s="179"/>
      <c r="C1489" s="338"/>
    </row>
    <row r="1490" spans="1:3">
      <c r="A1490" s="178"/>
      <c r="B1490" s="179"/>
      <c r="C1490" s="338"/>
    </row>
    <row r="1491" spans="1:3">
      <c r="A1491" s="178"/>
      <c r="B1491" s="179"/>
      <c r="C1491" s="338"/>
    </row>
    <row r="1492" spans="1:3">
      <c r="A1492" s="178"/>
      <c r="B1492" s="179"/>
      <c r="C1492" s="338"/>
    </row>
    <row r="1493" spans="1:3">
      <c r="A1493" s="178"/>
      <c r="B1493" s="179"/>
      <c r="C1493" s="338"/>
    </row>
    <row r="1494" spans="1:3">
      <c r="A1494" s="178"/>
      <c r="B1494" s="179"/>
      <c r="C1494" s="338"/>
    </row>
    <row r="1495" spans="1:3">
      <c r="A1495" s="178"/>
      <c r="B1495" s="179"/>
      <c r="C1495" s="338"/>
    </row>
    <row r="1496" spans="1:3">
      <c r="A1496" s="178"/>
      <c r="B1496" s="179"/>
      <c r="C1496" s="338"/>
    </row>
    <row r="1497" spans="1:3">
      <c r="A1497" s="178"/>
      <c r="B1497" s="179"/>
      <c r="C1497" s="338"/>
    </row>
    <row r="1498" spans="1:3">
      <c r="A1498" s="178"/>
      <c r="B1498" s="179"/>
      <c r="C1498" s="338"/>
    </row>
    <row r="1499" spans="1:3">
      <c r="A1499" s="178"/>
      <c r="B1499" s="179"/>
      <c r="C1499" s="338"/>
    </row>
    <row r="1500" spans="1:3">
      <c r="A1500" s="178"/>
      <c r="B1500" s="179"/>
      <c r="C1500" s="338"/>
    </row>
    <row r="1501" spans="1:3">
      <c r="A1501" s="178"/>
      <c r="B1501" s="179"/>
      <c r="C1501" s="338"/>
    </row>
    <row r="1502" spans="1:3">
      <c r="A1502" s="178"/>
      <c r="B1502" s="179"/>
      <c r="C1502" s="338"/>
    </row>
    <row r="1503" spans="1:3">
      <c r="A1503" s="178"/>
      <c r="B1503" s="179"/>
      <c r="C1503" s="338"/>
    </row>
    <row r="1504" spans="1:3">
      <c r="A1504" s="178"/>
      <c r="B1504" s="179"/>
      <c r="C1504" s="338"/>
    </row>
    <row r="1505" spans="1:3">
      <c r="A1505" s="178"/>
      <c r="B1505" s="179"/>
      <c r="C1505" s="338"/>
    </row>
    <row r="1506" spans="1:3">
      <c r="A1506" s="178"/>
      <c r="B1506" s="179"/>
      <c r="C1506" s="338"/>
    </row>
    <row r="1507" spans="1:3">
      <c r="A1507" s="178"/>
      <c r="B1507" s="179"/>
      <c r="C1507" s="338"/>
    </row>
    <row r="1508" spans="1:3">
      <c r="A1508" s="178"/>
      <c r="B1508" s="179"/>
      <c r="C1508" s="338"/>
    </row>
    <row r="1509" spans="1:3">
      <c r="A1509" s="178"/>
      <c r="B1509" s="179"/>
      <c r="C1509" s="338"/>
    </row>
    <row r="1510" spans="1:3">
      <c r="A1510" s="178"/>
      <c r="B1510" s="179"/>
      <c r="C1510" s="338"/>
    </row>
    <row r="1511" spans="1:3">
      <c r="A1511" s="178"/>
      <c r="B1511" s="179"/>
      <c r="C1511" s="338"/>
    </row>
    <row r="1512" spans="1:3">
      <c r="A1512" s="178"/>
      <c r="B1512" s="179"/>
      <c r="C1512" s="338"/>
    </row>
    <row r="1513" spans="1:3">
      <c r="A1513" s="178"/>
      <c r="B1513" s="179"/>
      <c r="C1513" s="338"/>
    </row>
    <row r="1514" spans="1:3">
      <c r="A1514" s="178"/>
      <c r="B1514" s="179"/>
      <c r="C1514" s="338"/>
    </row>
    <row r="1515" spans="1:3">
      <c r="A1515" s="178"/>
      <c r="B1515" s="179"/>
      <c r="C1515" s="338"/>
    </row>
    <row r="1516" spans="1:3">
      <c r="A1516" s="178"/>
      <c r="B1516" s="179"/>
      <c r="C1516" s="338"/>
    </row>
    <row r="1517" spans="1:3">
      <c r="A1517" s="178"/>
      <c r="B1517" s="179"/>
      <c r="C1517" s="338"/>
    </row>
    <row r="1518" spans="1:3">
      <c r="A1518" s="178"/>
      <c r="B1518" s="179"/>
      <c r="C1518" s="338"/>
    </row>
    <row r="1519" spans="1:3">
      <c r="A1519" s="178"/>
      <c r="B1519" s="179"/>
      <c r="C1519" s="338"/>
    </row>
    <row r="1520" spans="1:3">
      <c r="A1520" s="178"/>
      <c r="B1520" s="179"/>
      <c r="C1520" s="338"/>
    </row>
    <row r="1521" spans="1:3">
      <c r="A1521" s="178"/>
      <c r="B1521" s="179"/>
      <c r="C1521" s="338"/>
    </row>
    <row r="1522" spans="1:3">
      <c r="A1522" s="178"/>
      <c r="B1522" s="179"/>
      <c r="C1522" s="338"/>
    </row>
    <row r="1523" spans="1:3">
      <c r="A1523" s="178"/>
      <c r="B1523" s="179"/>
      <c r="C1523" s="338"/>
    </row>
    <row r="1524" spans="1:3">
      <c r="A1524" s="178"/>
      <c r="B1524" s="179"/>
      <c r="C1524" s="338"/>
    </row>
    <row r="1525" spans="1:3">
      <c r="A1525" s="178"/>
      <c r="B1525" s="179"/>
      <c r="C1525" s="338"/>
    </row>
    <row r="1526" spans="1:3">
      <c r="A1526" s="178"/>
      <c r="B1526" s="179"/>
      <c r="C1526" s="338"/>
    </row>
    <row r="1527" spans="1:3">
      <c r="A1527" s="178"/>
      <c r="B1527" s="179"/>
      <c r="C1527" s="338"/>
    </row>
    <row r="1528" spans="1:3">
      <c r="A1528" s="178"/>
      <c r="B1528" s="179"/>
      <c r="C1528" s="338"/>
    </row>
    <row r="1529" spans="1:3">
      <c r="A1529" s="178"/>
      <c r="B1529" s="179"/>
      <c r="C1529" s="338"/>
    </row>
    <row r="1530" spans="1:3">
      <c r="A1530" s="178"/>
      <c r="B1530" s="179"/>
      <c r="C1530" s="338"/>
    </row>
    <row r="1531" spans="1:3">
      <c r="A1531" s="178"/>
      <c r="B1531" s="179"/>
      <c r="C1531" s="338"/>
    </row>
    <row r="1532" spans="1:3">
      <c r="A1532" s="178"/>
      <c r="B1532" s="179"/>
      <c r="C1532" s="338"/>
    </row>
    <row r="1533" spans="1:3">
      <c r="A1533" s="178"/>
      <c r="B1533" s="179"/>
      <c r="C1533" s="338"/>
    </row>
    <row r="1534" spans="1:3">
      <c r="A1534" s="178"/>
      <c r="B1534" s="179"/>
      <c r="C1534" s="338"/>
    </row>
    <row r="1535" spans="1:3">
      <c r="A1535" s="178"/>
      <c r="B1535" s="179"/>
      <c r="C1535" s="338"/>
    </row>
    <row r="1536" spans="1:3">
      <c r="A1536" s="178"/>
      <c r="B1536" s="179"/>
      <c r="C1536" s="338"/>
    </row>
    <row r="1537" spans="1:3">
      <c r="A1537" s="178"/>
      <c r="B1537" s="179"/>
      <c r="C1537" s="338"/>
    </row>
    <row r="1538" spans="1:3">
      <c r="A1538" s="178"/>
      <c r="B1538" s="179"/>
      <c r="C1538" s="338"/>
    </row>
    <row r="1539" spans="1:3">
      <c r="A1539" s="178"/>
      <c r="B1539" s="179"/>
      <c r="C1539" s="338"/>
    </row>
    <row r="1540" spans="1:3">
      <c r="A1540" s="178"/>
      <c r="B1540" s="179"/>
      <c r="C1540" s="338"/>
    </row>
    <row r="1541" spans="1:3">
      <c r="A1541" s="178"/>
      <c r="B1541" s="179"/>
      <c r="C1541" s="338"/>
    </row>
    <row r="1542" spans="1:3">
      <c r="A1542" s="178"/>
      <c r="B1542" s="179"/>
      <c r="C1542" s="338"/>
    </row>
    <row r="1543" spans="1:3">
      <c r="A1543" s="178"/>
      <c r="B1543" s="179"/>
      <c r="C1543" s="338"/>
    </row>
    <row r="1544" spans="1:3">
      <c r="A1544" s="178"/>
      <c r="B1544" s="179"/>
      <c r="C1544" s="338"/>
    </row>
    <row r="1545" spans="1:3">
      <c r="A1545" s="178"/>
      <c r="B1545" s="179"/>
      <c r="C1545" s="338"/>
    </row>
    <row r="1546" spans="1:3">
      <c r="A1546" s="178"/>
      <c r="B1546" s="179"/>
      <c r="C1546" s="338"/>
    </row>
    <row r="1547" spans="1:3">
      <c r="A1547" s="178"/>
      <c r="B1547" s="179"/>
      <c r="C1547" s="338"/>
    </row>
    <row r="1548" spans="1:3">
      <c r="A1548" s="178"/>
      <c r="B1548" s="179"/>
      <c r="C1548" s="338"/>
    </row>
    <row r="1549" spans="1:3">
      <c r="A1549" s="178"/>
      <c r="B1549" s="179"/>
      <c r="C1549" s="338"/>
    </row>
    <row r="1550" spans="1:3">
      <c r="A1550" s="178"/>
      <c r="B1550" s="179"/>
      <c r="C1550" s="338"/>
    </row>
    <row r="1551" spans="1:3">
      <c r="A1551" s="178"/>
      <c r="B1551" s="179"/>
      <c r="C1551" s="338"/>
    </row>
    <row r="1552" spans="1:3">
      <c r="A1552" s="178"/>
      <c r="B1552" s="179"/>
      <c r="C1552" s="338"/>
    </row>
    <row r="1553" spans="1:3">
      <c r="A1553" s="178"/>
      <c r="B1553" s="179"/>
      <c r="C1553" s="338"/>
    </row>
    <row r="1554" spans="1:3">
      <c r="A1554" s="178"/>
      <c r="B1554" s="179"/>
      <c r="C1554" s="338"/>
    </row>
    <row r="1555" spans="1:3">
      <c r="A1555" s="178"/>
      <c r="B1555" s="179"/>
      <c r="C1555" s="338"/>
    </row>
    <row r="1556" spans="1:3">
      <c r="A1556" s="178"/>
      <c r="B1556" s="179"/>
      <c r="C1556" s="338"/>
    </row>
    <row r="1557" spans="1:3">
      <c r="A1557" s="178"/>
      <c r="B1557" s="179"/>
      <c r="C1557" s="338"/>
    </row>
    <row r="1558" spans="1:3">
      <c r="A1558" s="178"/>
      <c r="B1558" s="179"/>
      <c r="C1558" s="338"/>
    </row>
    <row r="1559" spans="1:3">
      <c r="A1559" s="178"/>
      <c r="B1559" s="179"/>
      <c r="C1559" s="338"/>
    </row>
    <row r="1560" spans="1:3">
      <c r="A1560" s="178"/>
      <c r="B1560" s="179"/>
      <c r="C1560" s="338"/>
    </row>
    <row r="1561" spans="1:3">
      <c r="A1561" s="178"/>
      <c r="B1561" s="179"/>
      <c r="C1561" s="338"/>
    </row>
    <row r="1562" spans="1:3">
      <c r="A1562" s="178"/>
      <c r="B1562" s="179"/>
      <c r="C1562" s="338"/>
    </row>
    <row r="1563" spans="1:3">
      <c r="A1563" s="178"/>
      <c r="B1563" s="179"/>
      <c r="C1563" s="338"/>
    </row>
    <row r="1564" spans="1:3">
      <c r="A1564" s="178"/>
      <c r="B1564" s="179"/>
      <c r="C1564" s="338"/>
    </row>
    <row r="1565" spans="1:3">
      <c r="A1565" s="178"/>
      <c r="B1565" s="179"/>
      <c r="C1565" s="338"/>
    </row>
    <row r="1566" spans="1:3">
      <c r="A1566" s="178"/>
      <c r="B1566" s="179"/>
      <c r="C1566" s="338"/>
    </row>
    <row r="1567" spans="1:3">
      <c r="A1567" s="178"/>
      <c r="B1567" s="179"/>
      <c r="C1567" s="338"/>
    </row>
    <row r="1568" spans="1:3">
      <c r="A1568" s="178"/>
      <c r="B1568" s="179"/>
      <c r="C1568" s="338"/>
    </row>
    <row r="1569" spans="1:3">
      <c r="A1569" s="178"/>
      <c r="B1569" s="179"/>
      <c r="C1569" s="338"/>
    </row>
    <row r="1570" spans="1:3">
      <c r="A1570" s="178"/>
      <c r="B1570" s="179"/>
      <c r="C1570" s="338"/>
    </row>
    <row r="1571" spans="1:3">
      <c r="A1571" s="178"/>
      <c r="B1571" s="179"/>
      <c r="C1571" s="338"/>
    </row>
    <row r="1572" spans="1:3">
      <c r="A1572" s="178"/>
      <c r="B1572" s="179"/>
      <c r="C1572" s="338"/>
    </row>
    <row r="1573" spans="1:3">
      <c r="A1573" s="178"/>
      <c r="B1573" s="179"/>
      <c r="C1573" s="338"/>
    </row>
    <row r="1574" spans="1:3">
      <c r="A1574" s="178"/>
      <c r="B1574" s="179"/>
      <c r="C1574" s="338"/>
    </row>
    <row r="1575" spans="1:3">
      <c r="A1575" s="178"/>
      <c r="B1575" s="179"/>
      <c r="C1575" s="338"/>
    </row>
    <row r="1576" spans="1:3">
      <c r="A1576" s="178"/>
      <c r="B1576" s="179"/>
      <c r="C1576" s="338"/>
    </row>
    <row r="1577" spans="1:3">
      <c r="A1577" s="178"/>
      <c r="B1577" s="179"/>
      <c r="C1577" s="338"/>
    </row>
    <row r="1578" spans="1:3">
      <c r="A1578" s="178"/>
      <c r="B1578" s="179"/>
      <c r="C1578" s="338"/>
    </row>
    <row r="1579" spans="1:3">
      <c r="A1579" s="178"/>
      <c r="B1579" s="179"/>
      <c r="C1579" s="338"/>
    </row>
    <row r="1580" spans="1:3">
      <c r="A1580" s="178"/>
      <c r="B1580" s="179"/>
      <c r="C1580" s="338"/>
    </row>
    <row r="1581" spans="1:3">
      <c r="A1581" s="178"/>
      <c r="B1581" s="179"/>
      <c r="C1581" s="338"/>
    </row>
    <row r="1582" spans="1:3">
      <c r="A1582" s="178"/>
      <c r="B1582" s="179"/>
      <c r="C1582" s="338"/>
    </row>
    <row r="1583" spans="1:3">
      <c r="A1583" s="178"/>
      <c r="B1583" s="179"/>
      <c r="C1583" s="338"/>
    </row>
    <row r="1584" spans="1:3">
      <c r="A1584" s="178"/>
      <c r="B1584" s="179"/>
      <c r="C1584" s="338"/>
    </row>
    <row r="1585" spans="1:3">
      <c r="A1585" s="178"/>
      <c r="B1585" s="179"/>
      <c r="C1585" s="338"/>
    </row>
    <row r="1586" spans="1:3">
      <c r="A1586" s="178"/>
      <c r="B1586" s="179"/>
      <c r="C1586" s="338"/>
    </row>
    <row r="1587" spans="1:3">
      <c r="A1587" s="178"/>
      <c r="B1587" s="179"/>
      <c r="C1587" s="338"/>
    </row>
    <row r="1588" spans="1:3">
      <c r="A1588" s="178"/>
      <c r="B1588" s="179"/>
      <c r="C1588" s="338"/>
    </row>
    <row r="1589" spans="1:3">
      <c r="A1589" s="178"/>
      <c r="B1589" s="179"/>
      <c r="C1589" s="338"/>
    </row>
    <row r="1590" spans="1:3">
      <c r="A1590" s="178"/>
      <c r="B1590" s="179"/>
      <c r="C1590" s="338"/>
    </row>
    <row r="1591" spans="1:3">
      <c r="A1591" s="178"/>
      <c r="B1591" s="179"/>
      <c r="C1591" s="338"/>
    </row>
    <row r="1592" spans="1:3">
      <c r="A1592" s="178"/>
      <c r="B1592" s="179"/>
      <c r="C1592" s="338"/>
    </row>
    <row r="1593" spans="1:3">
      <c r="A1593" s="178"/>
      <c r="B1593" s="179"/>
      <c r="C1593" s="338"/>
    </row>
    <row r="1594" spans="1:3">
      <c r="A1594" s="178"/>
      <c r="B1594" s="179"/>
      <c r="C1594" s="338"/>
    </row>
    <row r="1595" spans="1:3">
      <c r="A1595" s="178"/>
      <c r="B1595" s="179"/>
      <c r="C1595" s="338"/>
    </row>
    <row r="1596" spans="1:3">
      <c r="A1596" s="178"/>
      <c r="B1596" s="179"/>
      <c r="C1596" s="338"/>
    </row>
    <row r="1597" spans="1:3">
      <c r="A1597" s="178"/>
      <c r="B1597" s="179"/>
      <c r="C1597" s="338"/>
    </row>
    <row r="1598" spans="1:3">
      <c r="A1598" s="178"/>
      <c r="B1598" s="179"/>
      <c r="C1598" s="338"/>
    </row>
    <row r="1599" spans="1:3">
      <c r="A1599" s="178"/>
      <c r="B1599" s="179"/>
      <c r="C1599" s="338"/>
    </row>
    <row r="1600" spans="1:3">
      <c r="A1600" s="178"/>
      <c r="B1600" s="179"/>
      <c r="C1600" s="338"/>
    </row>
    <row r="1601" spans="1:3">
      <c r="A1601" s="178"/>
      <c r="B1601" s="179"/>
      <c r="C1601" s="338"/>
    </row>
    <row r="1602" spans="1:3">
      <c r="A1602" s="178"/>
      <c r="B1602" s="179"/>
      <c r="C1602" s="338"/>
    </row>
    <row r="1603" spans="1:3">
      <c r="A1603" s="178"/>
      <c r="B1603" s="179"/>
      <c r="C1603" s="338"/>
    </row>
    <row r="1604" spans="1:3">
      <c r="A1604" s="178"/>
      <c r="B1604" s="179"/>
      <c r="C1604" s="338"/>
    </row>
    <row r="1605" spans="1:3">
      <c r="A1605" s="178"/>
      <c r="B1605" s="179"/>
      <c r="C1605" s="338"/>
    </row>
    <row r="1606" spans="1:3">
      <c r="A1606" s="178"/>
      <c r="B1606" s="179"/>
      <c r="C1606" s="338"/>
    </row>
    <row r="1607" spans="1:3">
      <c r="A1607" s="178"/>
      <c r="B1607" s="179"/>
      <c r="C1607" s="338"/>
    </row>
    <row r="1608" spans="1:3">
      <c r="A1608" s="178"/>
      <c r="B1608" s="179"/>
      <c r="C1608" s="338"/>
    </row>
    <row r="1609" spans="1:3">
      <c r="A1609" s="178"/>
      <c r="B1609" s="179"/>
      <c r="C1609" s="338"/>
    </row>
    <row r="1610" spans="1:3">
      <c r="A1610" s="178"/>
      <c r="B1610" s="179"/>
      <c r="C1610" s="338"/>
    </row>
    <row r="1611" spans="1:3">
      <c r="A1611" s="178"/>
      <c r="B1611" s="179"/>
      <c r="C1611" s="338"/>
    </row>
    <row r="1612" spans="1:3">
      <c r="A1612" s="178"/>
      <c r="B1612" s="179"/>
      <c r="C1612" s="338"/>
    </row>
    <row r="1613" spans="1:3">
      <c r="A1613" s="178"/>
      <c r="B1613" s="179"/>
      <c r="C1613" s="338"/>
    </row>
    <row r="1614" spans="1:3">
      <c r="A1614" s="178"/>
      <c r="B1614" s="179"/>
      <c r="C1614" s="338"/>
    </row>
    <row r="1615" spans="1:3">
      <c r="A1615" s="178"/>
      <c r="B1615" s="179"/>
      <c r="C1615" s="338"/>
    </row>
    <row r="1616" spans="1:3">
      <c r="A1616" s="178"/>
      <c r="B1616" s="179"/>
      <c r="C1616" s="338"/>
    </row>
    <row r="1617" spans="1:3">
      <c r="A1617" s="178"/>
      <c r="B1617" s="179"/>
      <c r="C1617" s="338"/>
    </row>
    <row r="1618" spans="1:3">
      <c r="A1618" s="178"/>
      <c r="B1618" s="179"/>
      <c r="C1618" s="338"/>
    </row>
    <row r="1619" spans="1:3">
      <c r="A1619" s="178"/>
      <c r="B1619" s="179"/>
      <c r="C1619" s="338"/>
    </row>
    <row r="1620" spans="1:3">
      <c r="A1620" s="178"/>
      <c r="B1620" s="179"/>
      <c r="C1620" s="338"/>
    </row>
    <row r="1621" spans="1:3">
      <c r="A1621" s="178"/>
      <c r="B1621" s="179"/>
      <c r="C1621" s="338"/>
    </row>
    <row r="1622" spans="1:3">
      <c r="A1622" s="178"/>
      <c r="B1622" s="179"/>
      <c r="C1622" s="338"/>
    </row>
    <row r="1623" spans="1:3">
      <c r="A1623" s="178"/>
      <c r="B1623" s="179"/>
      <c r="C1623" s="338"/>
    </row>
    <row r="1624" spans="1:3">
      <c r="A1624" s="178"/>
      <c r="B1624" s="179"/>
      <c r="C1624" s="338"/>
    </row>
    <row r="1625" spans="1:3">
      <c r="A1625" s="178"/>
      <c r="B1625" s="179"/>
      <c r="C1625" s="338"/>
    </row>
    <row r="1626" spans="1:3">
      <c r="A1626" s="178"/>
      <c r="B1626" s="179"/>
      <c r="C1626" s="338"/>
    </row>
    <row r="1627" spans="1:3">
      <c r="A1627" s="178"/>
      <c r="B1627" s="179"/>
      <c r="C1627" s="338"/>
    </row>
    <row r="1628" spans="1:3">
      <c r="A1628" s="178"/>
      <c r="B1628" s="179"/>
      <c r="C1628" s="338"/>
    </row>
    <row r="1629" spans="1:3">
      <c r="A1629" s="178"/>
      <c r="B1629" s="179"/>
      <c r="C1629" s="338"/>
    </row>
    <row r="1630" spans="1:3">
      <c r="A1630" s="178"/>
      <c r="B1630" s="179"/>
      <c r="C1630" s="338"/>
    </row>
    <row r="1631" spans="1:3">
      <c r="A1631" s="178"/>
      <c r="B1631" s="179"/>
      <c r="C1631" s="338"/>
    </row>
    <row r="1632" spans="1:3">
      <c r="A1632" s="178"/>
      <c r="B1632" s="179"/>
      <c r="C1632" s="338"/>
    </row>
    <row r="1633" spans="1:3">
      <c r="A1633" s="178"/>
      <c r="B1633" s="179"/>
      <c r="C1633" s="338"/>
    </row>
    <row r="1634" spans="1:3">
      <c r="A1634" s="178"/>
      <c r="B1634" s="179"/>
      <c r="C1634" s="338"/>
    </row>
    <row r="1635" spans="1:3">
      <c r="A1635" s="178"/>
      <c r="B1635" s="179"/>
      <c r="C1635" s="338"/>
    </row>
    <row r="1636" spans="1:3">
      <c r="A1636" s="178"/>
      <c r="B1636" s="179"/>
      <c r="C1636" s="338"/>
    </row>
    <row r="1637" spans="1:3">
      <c r="A1637" s="178"/>
      <c r="B1637" s="179"/>
      <c r="C1637" s="338"/>
    </row>
    <row r="1638" spans="1:3">
      <c r="A1638" s="178"/>
      <c r="B1638" s="179"/>
      <c r="C1638" s="338"/>
    </row>
    <row r="1639" spans="1:3">
      <c r="A1639" s="178"/>
      <c r="B1639" s="179"/>
      <c r="C1639" s="338"/>
    </row>
    <row r="1640" spans="1:3">
      <c r="A1640" s="178"/>
      <c r="B1640" s="179"/>
      <c r="C1640" s="338"/>
    </row>
    <row r="1641" spans="1:3">
      <c r="A1641" s="178"/>
      <c r="B1641" s="179"/>
      <c r="C1641" s="338"/>
    </row>
    <row r="1642" spans="1:3">
      <c r="A1642" s="178"/>
      <c r="B1642" s="179"/>
      <c r="C1642" s="338"/>
    </row>
    <row r="1643" spans="1:3">
      <c r="A1643" s="178"/>
      <c r="B1643" s="179"/>
      <c r="C1643" s="338"/>
    </row>
    <row r="1644" spans="1:3">
      <c r="A1644" s="178"/>
      <c r="B1644" s="179"/>
      <c r="C1644" s="338"/>
    </row>
    <row r="1645" spans="1:3">
      <c r="A1645" s="178"/>
      <c r="B1645" s="179"/>
      <c r="C1645" s="338"/>
    </row>
    <row r="1646" spans="1:3">
      <c r="A1646" s="178"/>
      <c r="B1646" s="179"/>
      <c r="C1646" s="338"/>
    </row>
    <row r="1647" spans="1:3">
      <c r="A1647" s="178"/>
      <c r="B1647" s="179"/>
      <c r="C1647" s="338"/>
    </row>
    <row r="1648" spans="1:3">
      <c r="A1648" s="178"/>
      <c r="B1648" s="179"/>
      <c r="C1648" s="338"/>
    </row>
    <row r="1649" spans="1:3">
      <c r="A1649" s="178"/>
      <c r="B1649" s="179"/>
      <c r="C1649" s="338"/>
    </row>
    <row r="1650" spans="1:3">
      <c r="A1650" s="178"/>
      <c r="B1650" s="179"/>
      <c r="C1650" s="338"/>
    </row>
    <row r="1651" spans="1:3">
      <c r="A1651" s="178"/>
      <c r="B1651" s="179"/>
      <c r="C1651" s="338"/>
    </row>
    <row r="1652" spans="1:3">
      <c r="A1652" s="178"/>
      <c r="B1652" s="179"/>
      <c r="C1652" s="338"/>
    </row>
    <row r="1653" spans="1:3">
      <c r="A1653" s="178"/>
      <c r="B1653" s="179"/>
      <c r="C1653" s="338"/>
    </row>
    <row r="1654" spans="1:3">
      <c r="A1654" s="178"/>
      <c r="B1654" s="179"/>
      <c r="C1654" s="338"/>
    </row>
    <row r="1655" spans="1:3">
      <c r="A1655" s="178"/>
      <c r="B1655" s="179"/>
      <c r="C1655" s="338"/>
    </row>
    <row r="1656" spans="1:3">
      <c r="A1656" s="178"/>
      <c r="B1656" s="179"/>
      <c r="C1656" s="338"/>
    </row>
    <row r="1657" spans="1:3">
      <c r="A1657" s="178"/>
      <c r="B1657" s="179"/>
      <c r="C1657" s="338"/>
    </row>
    <row r="1658" spans="1:3">
      <c r="A1658" s="178"/>
      <c r="B1658" s="179"/>
      <c r="C1658" s="338"/>
    </row>
    <row r="1659" spans="1:3">
      <c r="A1659" s="178"/>
      <c r="B1659" s="179"/>
      <c r="C1659" s="338"/>
    </row>
    <row r="1660" spans="1:3">
      <c r="A1660" s="178"/>
      <c r="B1660" s="179"/>
      <c r="C1660" s="338"/>
    </row>
    <row r="1661" spans="1:3">
      <c r="A1661" s="178"/>
      <c r="B1661" s="179"/>
      <c r="C1661" s="338"/>
    </row>
    <row r="1662" spans="1:3">
      <c r="A1662" s="178"/>
      <c r="B1662" s="179"/>
      <c r="C1662" s="338"/>
    </row>
    <row r="1663" spans="1:3">
      <c r="A1663" s="178"/>
      <c r="B1663" s="179"/>
      <c r="C1663" s="338"/>
    </row>
    <row r="1664" spans="1:3">
      <c r="A1664" s="178"/>
      <c r="B1664" s="179"/>
      <c r="C1664" s="338"/>
    </row>
    <row r="1665" spans="1:3">
      <c r="A1665" s="178"/>
      <c r="B1665" s="179"/>
      <c r="C1665" s="338"/>
    </row>
    <row r="1666" spans="1:3">
      <c r="A1666" s="178"/>
      <c r="B1666" s="179"/>
      <c r="C1666" s="338"/>
    </row>
    <row r="1667" spans="1:3">
      <c r="A1667" s="178"/>
      <c r="B1667" s="179"/>
      <c r="C1667" s="338"/>
    </row>
    <row r="1668" spans="1:3">
      <c r="A1668" s="178"/>
      <c r="B1668" s="179"/>
      <c r="C1668" s="338"/>
    </row>
    <row r="1669" spans="1:3">
      <c r="A1669" s="178"/>
      <c r="B1669" s="179"/>
      <c r="C1669" s="338"/>
    </row>
    <row r="1670" spans="1:3">
      <c r="A1670" s="178"/>
      <c r="B1670" s="179"/>
      <c r="C1670" s="338"/>
    </row>
    <row r="1671" spans="1:3">
      <c r="A1671" s="178"/>
      <c r="B1671" s="179"/>
      <c r="C1671" s="338"/>
    </row>
    <row r="1672" spans="1:3">
      <c r="A1672" s="178"/>
      <c r="B1672" s="179"/>
      <c r="C1672" s="338"/>
    </row>
    <row r="1673" spans="1:3">
      <c r="A1673" s="178"/>
      <c r="B1673" s="179"/>
      <c r="C1673" s="338"/>
    </row>
    <row r="1674" spans="1:3">
      <c r="A1674" s="178"/>
      <c r="B1674" s="179"/>
      <c r="C1674" s="338"/>
    </row>
    <row r="1675" spans="1:3">
      <c r="A1675" s="178"/>
      <c r="B1675" s="179"/>
      <c r="C1675" s="338"/>
    </row>
    <row r="1676" spans="1:3">
      <c r="A1676" s="178"/>
      <c r="B1676" s="179"/>
      <c r="C1676" s="338"/>
    </row>
    <row r="1677" spans="1:3">
      <c r="A1677" s="178"/>
      <c r="B1677" s="179"/>
      <c r="C1677" s="338"/>
    </row>
    <row r="1678" spans="1:3">
      <c r="A1678" s="178"/>
      <c r="B1678" s="179"/>
      <c r="C1678" s="338"/>
    </row>
    <row r="1679" spans="1:3">
      <c r="A1679" s="178"/>
      <c r="B1679" s="179"/>
      <c r="C1679" s="338"/>
    </row>
    <row r="1680" spans="1:3">
      <c r="A1680" s="178"/>
      <c r="B1680" s="179"/>
      <c r="C1680" s="338"/>
    </row>
    <row r="1681" spans="1:3">
      <c r="A1681" s="178"/>
      <c r="B1681" s="179"/>
      <c r="C1681" s="338"/>
    </row>
    <row r="1682" spans="1:3">
      <c r="A1682" s="178"/>
      <c r="B1682" s="179"/>
      <c r="C1682" s="338"/>
    </row>
    <row r="1683" spans="1:3">
      <c r="A1683" s="178"/>
      <c r="B1683" s="179"/>
      <c r="C1683" s="338"/>
    </row>
    <row r="1684" spans="1:3">
      <c r="A1684" s="178"/>
      <c r="B1684" s="179"/>
      <c r="C1684" s="338"/>
    </row>
    <row r="1685" spans="1:3">
      <c r="A1685" s="178"/>
      <c r="B1685" s="179"/>
      <c r="C1685" s="338"/>
    </row>
    <row r="1686" spans="1:3">
      <c r="A1686" s="178"/>
      <c r="B1686" s="179"/>
      <c r="C1686" s="338"/>
    </row>
    <row r="1687" spans="1:3">
      <c r="A1687" s="178"/>
      <c r="B1687" s="179"/>
      <c r="C1687" s="338"/>
    </row>
    <row r="1688" spans="1:3">
      <c r="A1688" s="178"/>
      <c r="B1688" s="179"/>
      <c r="C1688" s="338"/>
    </row>
    <row r="1689" spans="1:3">
      <c r="A1689" s="178"/>
      <c r="B1689" s="179"/>
      <c r="C1689" s="338"/>
    </row>
    <row r="1690" spans="1:3">
      <c r="A1690" s="178"/>
      <c r="B1690" s="179"/>
      <c r="C1690" s="338"/>
    </row>
    <row r="1691" spans="1:3">
      <c r="A1691" s="178"/>
      <c r="B1691" s="179"/>
      <c r="C1691" s="338"/>
    </row>
    <row r="1692" spans="1:3">
      <c r="A1692" s="178"/>
      <c r="B1692" s="179"/>
      <c r="C1692" s="338"/>
    </row>
    <row r="1693" spans="1:3">
      <c r="A1693" s="178"/>
      <c r="B1693" s="179"/>
      <c r="C1693" s="338"/>
    </row>
    <row r="1694" spans="1:3">
      <c r="A1694" s="178"/>
      <c r="B1694" s="179"/>
      <c r="C1694" s="338"/>
    </row>
    <row r="1695" spans="1:3">
      <c r="A1695" s="178"/>
      <c r="B1695" s="179"/>
      <c r="C1695" s="338"/>
    </row>
    <row r="1696" spans="1:3">
      <c r="A1696" s="178"/>
      <c r="B1696" s="179"/>
      <c r="C1696" s="338"/>
    </row>
    <row r="1697" spans="1:3">
      <c r="A1697" s="178"/>
      <c r="B1697" s="179"/>
      <c r="C1697" s="338"/>
    </row>
    <row r="1698" spans="1:3">
      <c r="A1698" s="178"/>
      <c r="B1698" s="179"/>
      <c r="C1698" s="338"/>
    </row>
    <row r="1699" spans="1:3">
      <c r="A1699" s="178"/>
      <c r="B1699" s="179"/>
      <c r="C1699" s="338"/>
    </row>
    <row r="1700" spans="1:3">
      <c r="A1700" s="178"/>
      <c r="B1700" s="179"/>
      <c r="C1700" s="338"/>
    </row>
    <row r="1701" spans="1:3">
      <c r="A1701" s="178"/>
      <c r="B1701" s="179"/>
      <c r="C1701" s="338"/>
    </row>
    <row r="1702" spans="1:3">
      <c r="A1702" s="178"/>
      <c r="B1702" s="179"/>
      <c r="C1702" s="338"/>
    </row>
    <row r="1703" spans="1:3">
      <c r="A1703" s="178"/>
      <c r="B1703" s="179"/>
      <c r="C1703" s="338"/>
    </row>
    <row r="1704" spans="1:3">
      <c r="A1704" s="178"/>
      <c r="B1704" s="179"/>
      <c r="C1704" s="338"/>
    </row>
    <row r="1705" spans="1:3">
      <c r="A1705" s="178"/>
      <c r="B1705" s="179"/>
      <c r="C1705" s="338"/>
    </row>
    <row r="1706" spans="1:3">
      <c r="A1706" s="178"/>
      <c r="B1706" s="179"/>
      <c r="C1706" s="338"/>
    </row>
    <row r="1707" spans="1:3">
      <c r="A1707" s="178"/>
      <c r="B1707" s="179"/>
      <c r="C1707" s="338"/>
    </row>
    <row r="1708" spans="1:3">
      <c r="A1708" s="178"/>
      <c r="B1708" s="179"/>
      <c r="C1708" s="338"/>
    </row>
    <row r="1709" spans="1:3">
      <c r="A1709" s="178"/>
      <c r="B1709" s="179"/>
      <c r="C1709" s="338"/>
    </row>
    <row r="1710" spans="1:3">
      <c r="A1710" s="178"/>
      <c r="B1710" s="179"/>
      <c r="C1710" s="338"/>
    </row>
    <row r="1711" spans="1:3">
      <c r="A1711" s="178"/>
      <c r="B1711" s="179"/>
      <c r="C1711" s="338"/>
    </row>
    <row r="1712" spans="1:3">
      <c r="A1712" s="178"/>
      <c r="B1712" s="179"/>
      <c r="C1712" s="338"/>
    </row>
    <row r="1713" spans="1:3">
      <c r="A1713" s="178"/>
      <c r="B1713" s="179"/>
      <c r="C1713" s="338"/>
    </row>
    <row r="1714" spans="1:3">
      <c r="A1714" s="178"/>
      <c r="B1714" s="179"/>
      <c r="C1714" s="338"/>
    </row>
    <row r="1715" spans="1:3">
      <c r="A1715" s="178"/>
      <c r="B1715" s="179"/>
      <c r="C1715" s="338"/>
    </row>
    <row r="1716" spans="1:3">
      <c r="A1716" s="178"/>
      <c r="B1716" s="179"/>
      <c r="C1716" s="338"/>
    </row>
    <row r="1717" spans="1:3">
      <c r="A1717" s="178"/>
      <c r="B1717" s="179"/>
      <c r="C1717" s="338"/>
    </row>
    <row r="1718" spans="1:3">
      <c r="A1718" s="178"/>
      <c r="B1718" s="179"/>
      <c r="C1718" s="338"/>
    </row>
    <row r="1719" spans="1:3">
      <c r="A1719" s="178"/>
      <c r="B1719" s="179"/>
      <c r="C1719" s="338"/>
    </row>
    <row r="1720" spans="1:3">
      <c r="A1720" s="178"/>
      <c r="B1720" s="179"/>
      <c r="C1720" s="338"/>
    </row>
    <row r="1721" spans="1:3">
      <c r="A1721" s="178"/>
      <c r="B1721" s="179"/>
      <c r="C1721" s="338"/>
    </row>
    <row r="1722" spans="1:3">
      <c r="A1722" s="178"/>
      <c r="B1722" s="179"/>
      <c r="C1722" s="338"/>
    </row>
    <row r="1723" spans="1:3">
      <c r="A1723" s="178"/>
      <c r="B1723" s="179"/>
      <c r="C1723" s="338"/>
    </row>
    <row r="1724" spans="1:3">
      <c r="A1724" s="178"/>
      <c r="B1724" s="179"/>
      <c r="C1724" s="338"/>
    </row>
    <row r="1725" spans="1:3">
      <c r="A1725" s="178"/>
      <c r="B1725" s="179"/>
      <c r="C1725" s="338"/>
    </row>
    <row r="1726" spans="1:3">
      <c r="A1726" s="178"/>
      <c r="B1726" s="179"/>
      <c r="C1726" s="338"/>
    </row>
    <row r="1727" spans="1:3">
      <c r="A1727" s="178"/>
      <c r="B1727" s="179"/>
      <c r="C1727" s="338"/>
    </row>
    <row r="1728" spans="1:3">
      <c r="A1728" s="178"/>
      <c r="B1728" s="179"/>
      <c r="C1728" s="338"/>
    </row>
    <row r="1729" spans="1:3">
      <c r="A1729" s="178"/>
      <c r="B1729" s="179"/>
      <c r="C1729" s="338"/>
    </row>
    <row r="1730" spans="1:3">
      <c r="A1730" s="178"/>
      <c r="B1730" s="179"/>
      <c r="C1730" s="338"/>
    </row>
    <row r="1731" spans="1:3">
      <c r="A1731" s="178"/>
      <c r="B1731" s="179"/>
      <c r="C1731" s="338"/>
    </row>
    <row r="1732" spans="1:3">
      <c r="A1732" s="178"/>
      <c r="B1732" s="179"/>
      <c r="C1732" s="338"/>
    </row>
    <row r="1733" spans="1:3">
      <c r="A1733" s="178"/>
      <c r="B1733" s="179"/>
      <c r="C1733" s="338"/>
    </row>
    <row r="1734" spans="1:3">
      <c r="A1734" s="178"/>
      <c r="B1734" s="179"/>
      <c r="C1734" s="338"/>
    </row>
    <row r="1735" spans="1:3">
      <c r="A1735" s="178"/>
      <c r="B1735" s="179"/>
      <c r="C1735" s="338"/>
    </row>
    <row r="1736" spans="1:3">
      <c r="A1736" s="178"/>
      <c r="B1736" s="179"/>
      <c r="C1736" s="338"/>
    </row>
    <row r="1737" spans="1:3">
      <c r="A1737" s="178"/>
      <c r="B1737" s="179"/>
      <c r="C1737" s="338"/>
    </row>
    <row r="1738" spans="1:3">
      <c r="A1738" s="178"/>
      <c r="B1738" s="179"/>
      <c r="C1738" s="338"/>
    </row>
    <row r="1739" spans="1:3">
      <c r="A1739" s="178"/>
      <c r="B1739" s="179"/>
      <c r="C1739" s="338"/>
    </row>
    <row r="1740" spans="1:3">
      <c r="A1740" s="178"/>
      <c r="B1740" s="179"/>
      <c r="C1740" s="338"/>
    </row>
    <row r="1741" spans="1:3">
      <c r="A1741" s="178"/>
      <c r="B1741" s="179"/>
      <c r="C1741" s="338"/>
    </row>
    <row r="1742" spans="1:3">
      <c r="A1742" s="178"/>
      <c r="B1742" s="179"/>
      <c r="C1742" s="338"/>
    </row>
    <row r="1743" spans="1:3">
      <c r="A1743" s="178"/>
      <c r="B1743" s="179"/>
      <c r="C1743" s="338"/>
    </row>
    <row r="1744" spans="1:3">
      <c r="A1744" s="178"/>
      <c r="B1744" s="179"/>
      <c r="C1744" s="338"/>
    </row>
    <row r="1745" spans="1:3">
      <c r="A1745" s="178"/>
      <c r="B1745" s="179"/>
      <c r="C1745" s="338"/>
    </row>
    <row r="1746" spans="1:3">
      <c r="A1746" s="178"/>
      <c r="B1746" s="179"/>
      <c r="C1746" s="338"/>
    </row>
    <row r="1747" spans="1:3">
      <c r="A1747" s="178"/>
      <c r="B1747" s="179"/>
      <c r="C1747" s="338"/>
    </row>
    <row r="1748" spans="1:3">
      <c r="A1748" s="178"/>
      <c r="B1748" s="179"/>
      <c r="C1748" s="338"/>
    </row>
    <row r="1749" spans="1:3">
      <c r="A1749" s="178"/>
      <c r="B1749" s="179"/>
      <c r="C1749" s="338"/>
    </row>
    <row r="1750" spans="1:3">
      <c r="A1750" s="178"/>
      <c r="B1750" s="179"/>
      <c r="C1750" s="338"/>
    </row>
    <row r="1751" spans="1:3">
      <c r="A1751" s="178"/>
      <c r="B1751" s="179"/>
      <c r="C1751" s="338"/>
    </row>
    <row r="1752" spans="1:3">
      <c r="A1752" s="178"/>
      <c r="B1752" s="179"/>
      <c r="C1752" s="338"/>
    </row>
    <row r="1753" spans="1:3">
      <c r="A1753" s="178"/>
      <c r="B1753" s="179"/>
      <c r="C1753" s="338"/>
    </row>
    <row r="1754" spans="1:3">
      <c r="A1754" s="178"/>
      <c r="B1754" s="179"/>
      <c r="C1754" s="338"/>
    </row>
    <row r="1755" spans="1:3">
      <c r="A1755" s="178"/>
      <c r="B1755" s="179"/>
      <c r="C1755" s="338"/>
    </row>
    <row r="1756" spans="1:3">
      <c r="A1756" s="178"/>
      <c r="B1756" s="179"/>
      <c r="C1756" s="338"/>
    </row>
    <row r="1757" spans="1:3">
      <c r="A1757" s="178"/>
      <c r="B1757" s="179"/>
      <c r="C1757" s="338"/>
    </row>
    <row r="1758" spans="1:3">
      <c r="A1758" s="178"/>
      <c r="B1758" s="179"/>
      <c r="C1758" s="338"/>
    </row>
    <row r="1759" spans="1:3">
      <c r="A1759" s="178"/>
      <c r="B1759" s="179"/>
      <c r="C1759" s="338"/>
    </row>
    <row r="1760" spans="1:3">
      <c r="A1760" s="178"/>
      <c r="B1760" s="179"/>
      <c r="C1760" s="338"/>
    </row>
    <row r="1761" spans="1:3">
      <c r="A1761" s="178"/>
      <c r="B1761" s="179"/>
      <c r="C1761" s="338"/>
    </row>
    <row r="1762" spans="1:3">
      <c r="A1762" s="178"/>
      <c r="B1762" s="179"/>
      <c r="C1762" s="338"/>
    </row>
    <row r="1763" spans="1:3">
      <c r="A1763" s="178"/>
      <c r="B1763" s="179"/>
      <c r="C1763" s="338"/>
    </row>
    <row r="1764" spans="1:3">
      <c r="A1764" s="178"/>
      <c r="B1764" s="179"/>
      <c r="C1764" s="338"/>
    </row>
    <row r="1765" spans="1:3">
      <c r="A1765" s="178"/>
      <c r="B1765" s="179"/>
      <c r="C1765" s="338"/>
    </row>
    <row r="1766" spans="1:3">
      <c r="A1766" s="178"/>
      <c r="B1766" s="179"/>
      <c r="C1766" s="338"/>
    </row>
    <row r="1767" spans="1:3">
      <c r="A1767" s="178"/>
      <c r="B1767" s="179"/>
      <c r="C1767" s="338"/>
    </row>
    <row r="1768" spans="1:3">
      <c r="A1768" s="178"/>
      <c r="B1768" s="179"/>
      <c r="C1768" s="338"/>
    </row>
    <row r="1769" spans="1:3">
      <c r="A1769" s="178"/>
      <c r="B1769" s="179"/>
      <c r="C1769" s="338"/>
    </row>
    <row r="1770" spans="1:3">
      <c r="A1770" s="178"/>
      <c r="B1770" s="179"/>
      <c r="C1770" s="338"/>
    </row>
    <row r="1771" spans="1:3">
      <c r="A1771" s="178"/>
      <c r="B1771" s="179"/>
      <c r="C1771" s="338"/>
    </row>
    <row r="1772" spans="1:3">
      <c r="A1772" s="178"/>
      <c r="B1772" s="179"/>
      <c r="C1772" s="338"/>
    </row>
    <row r="1773" spans="1:3">
      <c r="A1773" s="178"/>
      <c r="B1773" s="179"/>
      <c r="C1773" s="338"/>
    </row>
    <row r="1774" spans="1:3">
      <c r="A1774" s="178"/>
      <c r="B1774" s="179"/>
      <c r="C1774" s="338"/>
    </row>
    <row r="1775" spans="1:3">
      <c r="A1775" s="178"/>
      <c r="B1775" s="179"/>
      <c r="C1775" s="338"/>
    </row>
    <row r="1776" spans="1:3">
      <c r="A1776" s="178"/>
      <c r="B1776" s="179"/>
      <c r="C1776" s="338"/>
    </row>
    <row r="1777" spans="1:3">
      <c r="A1777" s="178"/>
      <c r="B1777" s="179"/>
      <c r="C1777" s="338"/>
    </row>
    <row r="1778" spans="1:3">
      <c r="A1778" s="178"/>
      <c r="B1778" s="179"/>
      <c r="C1778" s="338"/>
    </row>
    <row r="1779" spans="1:3">
      <c r="A1779" s="178"/>
      <c r="B1779" s="179"/>
      <c r="C1779" s="338"/>
    </row>
    <row r="1780" spans="1:3">
      <c r="A1780" s="178"/>
      <c r="B1780" s="179"/>
      <c r="C1780" s="338"/>
    </row>
    <row r="1781" spans="1:3">
      <c r="A1781" s="178"/>
      <c r="B1781" s="179"/>
      <c r="C1781" s="338"/>
    </row>
    <row r="1782" spans="1:3">
      <c r="A1782" s="178"/>
      <c r="B1782" s="179"/>
      <c r="C1782" s="338"/>
    </row>
    <row r="1783" spans="1:3">
      <c r="A1783" s="178"/>
      <c r="B1783" s="179"/>
      <c r="C1783" s="338"/>
    </row>
    <row r="1784" spans="1:3">
      <c r="A1784" s="178"/>
      <c r="B1784" s="179"/>
      <c r="C1784" s="338"/>
    </row>
    <row r="1785" spans="1:3">
      <c r="A1785" s="178"/>
      <c r="B1785" s="179"/>
      <c r="C1785" s="338"/>
    </row>
    <row r="1786" spans="1:3">
      <c r="A1786" s="178"/>
      <c r="B1786" s="179"/>
      <c r="C1786" s="338"/>
    </row>
    <row r="1787" spans="1:3">
      <c r="A1787" s="178"/>
      <c r="B1787" s="179"/>
      <c r="C1787" s="338"/>
    </row>
    <row r="1788" spans="1:3">
      <c r="A1788" s="178"/>
      <c r="B1788" s="179"/>
      <c r="C1788" s="338"/>
    </row>
    <row r="1789" spans="1:3">
      <c r="A1789" s="178"/>
      <c r="B1789" s="179"/>
      <c r="C1789" s="338"/>
    </row>
    <row r="1790" spans="1:3">
      <c r="A1790" s="178"/>
      <c r="B1790" s="179"/>
      <c r="C1790" s="338"/>
    </row>
    <row r="1791" spans="1:3">
      <c r="A1791" s="178"/>
      <c r="B1791" s="179"/>
      <c r="C1791" s="338"/>
    </row>
    <row r="1792" spans="1:3">
      <c r="A1792" s="178"/>
      <c r="B1792" s="179"/>
      <c r="C1792" s="338"/>
    </row>
    <row r="1793" spans="1:3">
      <c r="A1793" s="178"/>
      <c r="B1793" s="179"/>
      <c r="C1793" s="338"/>
    </row>
    <row r="1794" spans="1:3">
      <c r="A1794" s="178"/>
      <c r="B1794" s="179"/>
      <c r="C1794" s="338"/>
    </row>
    <row r="1795" spans="1:3">
      <c r="A1795" s="178"/>
      <c r="B1795" s="179"/>
      <c r="C1795" s="338"/>
    </row>
    <row r="1796" spans="1:3">
      <c r="A1796" s="178"/>
      <c r="B1796" s="179"/>
      <c r="C1796" s="338"/>
    </row>
    <row r="1797" spans="1:3">
      <c r="A1797" s="178"/>
      <c r="B1797" s="179"/>
      <c r="C1797" s="338"/>
    </row>
    <row r="1798" spans="1:3">
      <c r="A1798" s="178"/>
      <c r="B1798" s="179"/>
      <c r="C1798" s="338"/>
    </row>
    <row r="1799" spans="1:3">
      <c r="A1799" s="178"/>
      <c r="B1799" s="179"/>
      <c r="C1799" s="338"/>
    </row>
    <row r="1800" spans="1:3">
      <c r="A1800" s="178"/>
      <c r="B1800" s="179"/>
      <c r="C1800" s="338"/>
    </row>
    <row r="1801" spans="1:3">
      <c r="A1801" s="178"/>
      <c r="B1801" s="179"/>
      <c r="C1801" s="338"/>
    </row>
    <row r="1802" spans="1:3">
      <c r="A1802" s="178"/>
      <c r="B1802" s="179"/>
      <c r="C1802" s="338"/>
    </row>
    <row r="1803" spans="1:3">
      <c r="A1803" s="178"/>
      <c r="B1803" s="179"/>
      <c r="C1803" s="338"/>
    </row>
    <row r="1804" spans="1:3">
      <c r="A1804" s="178"/>
      <c r="B1804" s="179"/>
      <c r="C1804" s="338"/>
    </row>
    <row r="1805" spans="1:3">
      <c r="A1805" s="178"/>
      <c r="B1805" s="179"/>
      <c r="C1805" s="338"/>
    </row>
    <row r="1806" spans="1:3">
      <c r="A1806" s="178"/>
      <c r="B1806" s="179"/>
      <c r="C1806" s="338"/>
    </row>
    <row r="1807" spans="1:3">
      <c r="A1807" s="178"/>
      <c r="B1807" s="179"/>
      <c r="C1807" s="338"/>
    </row>
    <row r="1808" spans="1:3">
      <c r="A1808" s="178"/>
      <c r="B1808" s="179"/>
      <c r="C1808" s="338"/>
    </row>
    <row r="1809" spans="1:3">
      <c r="A1809" s="178"/>
      <c r="B1809" s="179"/>
      <c r="C1809" s="338"/>
    </row>
    <row r="1810" spans="1:3">
      <c r="A1810" s="178"/>
      <c r="B1810" s="179"/>
      <c r="C1810" s="338"/>
    </row>
    <row r="1811" spans="1:3">
      <c r="A1811" s="178"/>
      <c r="B1811" s="179"/>
      <c r="C1811" s="338"/>
    </row>
    <row r="1812" spans="1:3">
      <c r="A1812" s="178"/>
      <c r="B1812" s="179"/>
      <c r="C1812" s="338"/>
    </row>
    <row r="1813" spans="1:3">
      <c r="A1813" s="178"/>
      <c r="B1813" s="179"/>
      <c r="C1813" s="338"/>
    </row>
    <row r="1814" spans="1:3">
      <c r="A1814" s="178"/>
      <c r="B1814" s="179"/>
      <c r="C1814" s="338"/>
    </row>
    <row r="1815" spans="1:3">
      <c r="A1815" s="178"/>
      <c r="B1815" s="179"/>
      <c r="C1815" s="338"/>
    </row>
    <row r="1816" spans="1:3">
      <c r="A1816" s="178"/>
      <c r="B1816" s="179"/>
      <c r="C1816" s="338"/>
    </row>
    <row r="1817" spans="1:3">
      <c r="A1817" s="178"/>
      <c r="B1817" s="179"/>
      <c r="C1817" s="338"/>
    </row>
    <row r="1818" spans="1:3">
      <c r="A1818" s="178"/>
      <c r="B1818" s="179"/>
      <c r="C1818" s="338"/>
    </row>
    <row r="1819" spans="1:3">
      <c r="A1819" s="178"/>
      <c r="B1819" s="179"/>
      <c r="C1819" s="338"/>
    </row>
    <row r="1820" spans="1:3">
      <c r="A1820" s="178"/>
      <c r="B1820" s="179"/>
      <c r="C1820" s="338"/>
    </row>
    <row r="1821" spans="1:3">
      <c r="A1821" s="178"/>
      <c r="B1821" s="179"/>
      <c r="C1821" s="338"/>
    </row>
    <row r="1822" spans="1:3">
      <c r="A1822" s="178"/>
      <c r="B1822" s="179"/>
      <c r="C1822" s="338"/>
    </row>
    <row r="1823" spans="1:3">
      <c r="A1823" s="178"/>
      <c r="B1823" s="179"/>
      <c r="C1823" s="338"/>
    </row>
    <row r="1824" spans="1:3">
      <c r="A1824" s="178"/>
      <c r="B1824" s="179"/>
      <c r="C1824" s="338"/>
    </row>
    <row r="1825" spans="1:3">
      <c r="A1825" s="178"/>
      <c r="B1825" s="179"/>
      <c r="C1825" s="338"/>
    </row>
    <row r="1826" spans="1:3">
      <c r="A1826" s="178"/>
      <c r="B1826" s="179"/>
      <c r="C1826" s="338"/>
    </row>
    <row r="1827" spans="1:3">
      <c r="A1827" s="178"/>
      <c r="B1827" s="179"/>
      <c r="C1827" s="338"/>
    </row>
    <row r="1828" spans="1:3">
      <c r="A1828" s="178"/>
      <c r="B1828" s="179"/>
      <c r="C1828" s="338"/>
    </row>
    <row r="1829" spans="1:3">
      <c r="A1829" s="178"/>
      <c r="B1829" s="179"/>
      <c r="C1829" s="338"/>
    </row>
    <row r="1830" spans="1:3">
      <c r="A1830" s="178"/>
      <c r="B1830" s="179"/>
      <c r="C1830" s="338"/>
    </row>
    <row r="1831" spans="1:3">
      <c r="A1831" s="178"/>
      <c r="B1831" s="179"/>
      <c r="C1831" s="338"/>
    </row>
    <row r="1832" spans="1:3">
      <c r="A1832" s="178"/>
      <c r="B1832" s="179"/>
      <c r="C1832" s="338"/>
    </row>
    <row r="1833" spans="1:3">
      <c r="A1833" s="178"/>
      <c r="B1833" s="179"/>
      <c r="C1833" s="338"/>
    </row>
    <row r="1834" spans="1:3">
      <c r="A1834" s="178"/>
      <c r="B1834" s="179"/>
      <c r="C1834" s="338"/>
    </row>
    <row r="1835" spans="1:3">
      <c r="A1835" s="178"/>
      <c r="B1835" s="179"/>
      <c r="C1835" s="338"/>
    </row>
    <row r="1836" spans="1:3">
      <c r="A1836" s="178"/>
      <c r="B1836" s="179"/>
      <c r="C1836" s="338"/>
    </row>
    <row r="1837" spans="1:3">
      <c r="A1837" s="178"/>
      <c r="B1837" s="179"/>
      <c r="C1837" s="338"/>
    </row>
    <row r="1838" spans="1:3">
      <c r="A1838" s="178"/>
      <c r="B1838" s="179"/>
      <c r="C1838" s="338"/>
    </row>
    <row r="1839" spans="1:3">
      <c r="A1839" s="178"/>
      <c r="B1839" s="179"/>
      <c r="C1839" s="338"/>
    </row>
    <row r="1840" spans="1:3">
      <c r="A1840" s="178"/>
      <c r="B1840" s="179"/>
      <c r="C1840" s="338"/>
    </row>
    <row r="1841" spans="1:3">
      <c r="A1841" s="178"/>
      <c r="B1841" s="179"/>
      <c r="C1841" s="338"/>
    </row>
    <row r="1842" spans="1:3">
      <c r="A1842" s="178"/>
      <c r="B1842" s="179"/>
      <c r="C1842" s="338"/>
    </row>
    <row r="1843" spans="1:3">
      <c r="A1843" s="178"/>
      <c r="B1843" s="179"/>
      <c r="C1843" s="338"/>
    </row>
    <row r="1844" spans="1:3">
      <c r="A1844" s="178"/>
      <c r="B1844" s="179"/>
      <c r="C1844" s="338"/>
    </row>
    <row r="1845" spans="1:3">
      <c r="A1845" s="178"/>
      <c r="B1845" s="179"/>
      <c r="C1845" s="338"/>
    </row>
    <row r="1846" spans="1:3">
      <c r="A1846" s="178"/>
      <c r="B1846" s="179"/>
      <c r="C1846" s="338"/>
    </row>
    <row r="1847" spans="1:3">
      <c r="A1847" s="178"/>
      <c r="B1847" s="179"/>
      <c r="C1847" s="338"/>
    </row>
    <row r="1848" spans="1:3">
      <c r="A1848" s="178"/>
      <c r="B1848" s="179"/>
      <c r="C1848" s="338"/>
    </row>
    <row r="1849" spans="1:3">
      <c r="A1849" s="178"/>
      <c r="B1849" s="179"/>
      <c r="C1849" s="338"/>
    </row>
    <row r="1850" spans="1:3">
      <c r="A1850" s="178"/>
      <c r="B1850" s="179"/>
      <c r="C1850" s="338"/>
    </row>
    <row r="1851" spans="1:3">
      <c r="A1851" s="178"/>
      <c r="B1851" s="179"/>
      <c r="C1851" s="338"/>
    </row>
    <row r="1852" spans="1:3">
      <c r="A1852" s="178"/>
      <c r="B1852" s="179"/>
      <c r="C1852" s="338"/>
    </row>
    <row r="1853" spans="1:3">
      <c r="A1853" s="178"/>
      <c r="B1853" s="179"/>
      <c r="C1853" s="338"/>
    </row>
    <row r="1854" spans="1:3">
      <c r="A1854" s="178"/>
      <c r="B1854" s="179"/>
      <c r="C1854" s="338"/>
    </row>
    <row r="1855" spans="1:3">
      <c r="A1855" s="178"/>
      <c r="B1855" s="179"/>
      <c r="C1855" s="338"/>
    </row>
    <row r="1856" spans="1:3">
      <c r="A1856" s="178"/>
      <c r="B1856" s="179"/>
      <c r="C1856" s="338"/>
    </row>
    <row r="1857" spans="1:3">
      <c r="A1857" s="178"/>
      <c r="B1857" s="179"/>
      <c r="C1857" s="338"/>
    </row>
    <row r="1858" spans="1:3">
      <c r="A1858" s="178"/>
      <c r="B1858" s="179"/>
      <c r="C1858" s="338"/>
    </row>
    <row r="1859" spans="1:3">
      <c r="A1859" s="178"/>
      <c r="B1859" s="179"/>
      <c r="C1859" s="338"/>
    </row>
    <row r="1860" spans="1:3">
      <c r="A1860" s="178"/>
      <c r="B1860" s="179"/>
      <c r="C1860" s="338"/>
    </row>
    <row r="1861" spans="1:3">
      <c r="A1861" s="178"/>
      <c r="B1861" s="179"/>
      <c r="C1861" s="338"/>
    </row>
    <row r="1862" spans="1:3">
      <c r="A1862" s="178"/>
      <c r="B1862" s="179"/>
      <c r="C1862" s="338"/>
    </row>
    <row r="1863" spans="1:3">
      <c r="A1863" s="178"/>
      <c r="B1863" s="179"/>
      <c r="C1863" s="338"/>
    </row>
    <row r="1864" spans="1:3">
      <c r="A1864" s="178"/>
      <c r="B1864" s="179"/>
      <c r="C1864" s="338"/>
    </row>
    <row r="1865" spans="1:3">
      <c r="A1865" s="178"/>
      <c r="B1865" s="179"/>
      <c r="C1865" s="338"/>
    </row>
    <row r="1866" spans="1:3">
      <c r="A1866" s="178"/>
      <c r="B1866" s="179"/>
      <c r="C1866" s="338"/>
    </row>
    <row r="1867" spans="1:3">
      <c r="A1867" s="178"/>
      <c r="B1867" s="179"/>
      <c r="C1867" s="338"/>
    </row>
    <row r="1868" spans="1:3">
      <c r="A1868" s="178"/>
      <c r="B1868" s="179"/>
      <c r="C1868" s="338"/>
    </row>
    <row r="1869" spans="1:3">
      <c r="A1869" s="178"/>
      <c r="B1869" s="179"/>
      <c r="C1869" s="338"/>
    </row>
    <row r="1870" spans="1:3">
      <c r="A1870" s="178"/>
      <c r="B1870" s="179"/>
      <c r="C1870" s="338"/>
    </row>
    <row r="1871" spans="1:3">
      <c r="A1871" s="178"/>
      <c r="B1871" s="179"/>
      <c r="C1871" s="338"/>
    </row>
    <row r="1872" spans="1:3">
      <c r="A1872" s="178"/>
      <c r="B1872" s="179"/>
      <c r="C1872" s="338"/>
    </row>
    <row r="1873" spans="1:3">
      <c r="A1873" s="178"/>
      <c r="B1873" s="179"/>
      <c r="C1873" s="338"/>
    </row>
    <row r="1874" spans="1:3">
      <c r="A1874" s="178"/>
      <c r="B1874" s="179"/>
      <c r="C1874" s="338"/>
    </row>
    <row r="1875" spans="1:3">
      <c r="A1875" s="178"/>
      <c r="B1875" s="179"/>
      <c r="C1875" s="338"/>
    </row>
    <row r="1876" spans="1:3">
      <c r="A1876" s="178"/>
      <c r="B1876" s="179"/>
      <c r="C1876" s="338"/>
    </row>
    <row r="1877" spans="1:3">
      <c r="A1877" s="178"/>
      <c r="B1877" s="179"/>
      <c r="C1877" s="338"/>
    </row>
    <row r="1878" spans="1:3">
      <c r="A1878" s="178"/>
      <c r="B1878" s="179"/>
      <c r="C1878" s="338"/>
    </row>
    <row r="1879" spans="1:3">
      <c r="A1879" s="178"/>
      <c r="B1879" s="179"/>
      <c r="C1879" s="338"/>
    </row>
    <row r="1880" spans="1:3">
      <c r="A1880" s="178"/>
      <c r="B1880" s="179"/>
      <c r="C1880" s="338"/>
    </row>
    <row r="1881" spans="1:3">
      <c r="A1881" s="178"/>
      <c r="B1881" s="179"/>
      <c r="C1881" s="338"/>
    </row>
    <row r="1882" spans="1:3">
      <c r="A1882" s="178"/>
      <c r="B1882" s="179"/>
      <c r="C1882" s="338"/>
    </row>
    <row r="1883" spans="1:3">
      <c r="A1883" s="178"/>
      <c r="B1883" s="179"/>
      <c r="C1883" s="338"/>
    </row>
    <row r="1884" spans="1:3">
      <c r="A1884" s="178"/>
      <c r="B1884" s="179"/>
      <c r="C1884" s="338"/>
    </row>
    <row r="1885" spans="1:3">
      <c r="A1885" s="178"/>
      <c r="B1885" s="179"/>
      <c r="C1885" s="338"/>
    </row>
    <row r="1886" spans="1:3">
      <c r="A1886" s="178"/>
      <c r="B1886" s="179"/>
      <c r="C1886" s="338"/>
    </row>
    <row r="1887" spans="1:3">
      <c r="A1887" s="178"/>
      <c r="B1887" s="179"/>
      <c r="C1887" s="338"/>
    </row>
    <row r="1888" spans="1:3">
      <c r="A1888" s="178"/>
      <c r="B1888" s="179"/>
      <c r="C1888" s="338"/>
    </row>
    <row r="1889" spans="1:3">
      <c r="A1889" s="178"/>
      <c r="B1889" s="179"/>
      <c r="C1889" s="338"/>
    </row>
    <row r="1890" spans="1:3">
      <c r="A1890" s="178"/>
      <c r="B1890" s="179"/>
      <c r="C1890" s="338"/>
    </row>
    <row r="1891" spans="1:3">
      <c r="A1891" s="178"/>
      <c r="B1891" s="179"/>
      <c r="C1891" s="338"/>
    </row>
    <row r="1892" spans="1:3">
      <c r="A1892" s="178"/>
      <c r="B1892" s="179"/>
      <c r="C1892" s="338"/>
    </row>
    <row r="1893" spans="1:3">
      <c r="A1893" s="178"/>
      <c r="B1893" s="179"/>
      <c r="C1893" s="338"/>
    </row>
    <row r="1894" spans="1:3">
      <c r="A1894" s="178"/>
      <c r="B1894" s="179"/>
      <c r="C1894" s="338"/>
    </row>
    <row r="1895" spans="1:3">
      <c r="A1895" s="178"/>
      <c r="B1895" s="179"/>
      <c r="C1895" s="338"/>
    </row>
    <row r="1896" spans="1:3">
      <c r="A1896" s="178"/>
      <c r="B1896" s="179"/>
      <c r="C1896" s="338"/>
    </row>
    <row r="1897" spans="1:3">
      <c r="A1897" s="178"/>
      <c r="B1897" s="179"/>
      <c r="C1897" s="338"/>
    </row>
    <row r="1898" spans="1:3">
      <c r="A1898" s="178"/>
      <c r="B1898" s="179"/>
      <c r="C1898" s="338"/>
    </row>
    <row r="1899" spans="1:3">
      <c r="A1899" s="178"/>
      <c r="B1899" s="179"/>
      <c r="C1899" s="338"/>
    </row>
    <row r="1900" spans="1:3">
      <c r="A1900" s="178"/>
      <c r="B1900" s="179"/>
      <c r="C1900" s="338"/>
    </row>
    <row r="1901" spans="1:3">
      <c r="A1901" s="178"/>
      <c r="B1901" s="179"/>
      <c r="C1901" s="338"/>
    </row>
    <row r="1902" spans="1:3">
      <c r="A1902" s="178"/>
      <c r="B1902" s="179"/>
      <c r="C1902" s="338"/>
    </row>
    <row r="1903" spans="1:3">
      <c r="A1903" s="178"/>
      <c r="B1903" s="179"/>
      <c r="C1903" s="338"/>
    </row>
    <row r="1904" spans="1:3">
      <c r="A1904" s="178"/>
      <c r="B1904" s="179"/>
      <c r="C1904" s="338"/>
    </row>
    <row r="1905" spans="1:3">
      <c r="A1905" s="178"/>
      <c r="B1905" s="179"/>
      <c r="C1905" s="338"/>
    </row>
  </sheetData>
  <mergeCells count="3">
    <mergeCell ref="A1:H1"/>
    <mergeCell ref="E22:F22"/>
    <mergeCell ref="G22:H22"/>
  </mergeCells>
  <printOptions horizontalCentered="1"/>
  <pageMargins left="0.51181102362204722" right="0.39370078740157483" top="0.51181102362204722" bottom="0.70866141732283472" header="0.51181102362204722" footer="0.35433070866141736"/>
  <pageSetup paperSize="9" scale="75" fitToWidth="0" fitToHeight="0" orientation="landscape" horizontalDpi="1200" r:id="rId1"/>
  <headerFooter alignWithMargins="0">
    <oddFooter>&amp;C&amp;P</oddFooter>
  </headerFooter>
  <rowBreaks count="3" manualBreakCount="3">
    <brk id="29" max="16383" man="1"/>
    <brk id="44" max="7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25-01 - SZIF- 6.patro</vt:lpstr>
      <vt:lpstr>ELEKTRO</vt:lpstr>
      <vt:lpstr>'25-01 - SZIF- 6.patro'!Názvy_tisku</vt:lpstr>
      <vt:lpstr>'Rekapitulace stavby'!Názvy_tisku</vt:lpstr>
      <vt:lpstr>'25-01 - SZIF- 6.patro'!Oblast_tisku</vt:lpstr>
      <vt:lpstr>ELEKTRO!Oblast_tisku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DESKTOP-KU4AFN9\Lenovo</dc:creator>
  <cp:lastModifiedBy>Novák Filip Mgr. DiS.</cp:lastModifiedBy>
  <dcterms:created xsi:type="dcterms:W3CDTF">2025-01-09T14:55:27Z</dcterms:created>
  <dcterms:modified xsi:type="dcterms:W3CDTF">2025-04-01T06:32:47Z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92456b-7225-4f58-a5d8-e0dff685196a_Enabled">
    <vt:lpwstr>true</vt:lpwstr>
  </property>
  <property fmtid="{D5CDD505-2E9C-101B-9397-08002B2CF9AE}" pid="3" name="MSIP_Label_0392456b-7225-4f58-a5d8-e0dff685196a_SetDate">
    <vt:lpwstr>2025-03-14T10:17:26Z</vt:lpwstr>
  </property>
  <property fmtid="{D5CDD505-2E9C-101B-9397-08002B2CF9AE}" pid="4" name="MSIP_Label_0392456b-7225-4f58-a5d8-e0dff685196a_Method">
    <vt:lpwstr>Standard</vt:lpwstr>
  </property>
  <property fmtid="{D5CDD505-2E9C-101B-9397-08002B2CF9AE}" pid="5" name="MSIP_Label_0392456b-7225-4f58-a5d8-e0dff685196a_Name">
    <vt:lpwstr>INTERNÍ</vt:lpwstr>
  </property>
  <property fmtid="{D5CDD505-2E9C-101B-9397-08002B2CF9AE}" pid="6" name="MSIP_Label_0392456b-7225-4f58-a5d8-e0dff685196a_SiteId">
    <vt:lpwstr>7c0de962-bcda-4490-991f-b971afe61ed9</vt:lpwstr>
  </property>
  <property fmtid="{D5CDD505-2E9C-101B-9397-08002B2CF9AE}" pid="7" name="MSIP_Label_0392456b-7225-4f58-a5d8-e0dff685196a_ActionId">
    <vt:lpwstr>de1eac2c-f401-4bf8-baee-6af9404bd347</vt:lpwstr>
  </property>
  <property fmtid="{D5CDD505-2E9C-101B-9397-08002B2CF9AE}" pid="8" name="MSIP_Label_0392456b-7225-4f58-a5d8-e0dff685196a_ContentBits">
    <vt:lpwstr>0</vt:lpwstr>
  </property>
  <property fmtid="{D5CDD505-2E9C-101B-9397-08002B2CF9AE}" pid="9" name="MSIP_Label_0392456b-7225-4f58-a5d8-e0dff685196a_Tag">
    <vt:lpwstr>10, 3, 0, 1</vt:lpwstr>
  </property>
</Properties>
</file>