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zif01058\Desktop\ÚKLID 2024 _ 2028\"/>
    </mc:Choice>
  </mc:AlternateContent>
  <xr:revisionPtr revIDLastSave="0" documentId="13_ncr:1_{9A9BDFEC-CA62-4D2D-ACD8-2C8912E2D6D0}" xr6:coauthVersionLast="47" xr6:coauthVersionMax="47" xr10:uidLastSave="{00000000-0000-0000-0000-000000000000}"/>
  <bookViews>
    <workbookView xWindow="-120" yWindow="-120" windowWidth="29040" windowHeight="15840" xr2:uid="{4F4E5574-C92F-4220-B95F-886DE4740484}"/>
  </bookViews>
  <sheets>
    <sheet name="CELKEM okna" sheetId="1" r:id="rId1"/>
    <sheet name="SMEČKY okna" sheetId="2" r:id="rId2"/>
    <sheet name="okna_světlíky" sheetId="3" r:id="rId3"/>
  </sheets>
  <definedNames>
    <definedName name="_xlnm._FilterDatabase" localSheetId="2" hidden="1">okna_světlíky!$A$4:$K$65</definedName>
    <definedName name="_xlnm._FilterDatabase" localSheetId="1" hidden="1">'SMEČKY okna'!$A$2:$L$144</definedName>
    <definedName name="_xlnm.Print_Area" localSheetId="1">'SMEČKY okna'!$A$1:$K$22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B14" i="1"/>
  <c r="I69" i="2"/>
  <c r="I70" i="2"/>
  <c r="I68" i="2"/>
  <c r="I34" i="2"/>
  <c r="I35" i="2"/>
  <c r="I36" i="2"/>
  <c r="I37" i="2"/>
  <c r="I33" i="2"/>
  <c r="I25" i="2"/>
  <c r="I10" i="2"/>
  <c r="I11" i="2"/>
  <c r="I12" i="2"/>
  <c r="I9" i="2"/>
  <c r="B144" i="2"/>
  <c r="B65" i="3"/>
  <c r="G39" i="3"/>
  <c r="D39" i="3"/>
  <c r="I39" i="3" s="1"/>
  <c r="I65" i="3" s="1"/>
  <c r="G136" i="2"/>
  <c r="D136" i="2"/>
  <c r="I136" i="2" s="1"/>
  <c r="G135" i="2"/>
  <c r="D135" i="2"/>
  <c r="G134" i="2"/>
  <c r="D134" i="2"/>
  <c r="G133" i="2"/>
  <c r="D133" i="2"/>
  <c r="G132" i="2"/>
  <c r="D132" i="2"/>
  <c r="I132" i="2" s="1"/>
  <c r="G131" i="2"/>
  <c r="D131" i="2"/>
  <c r="I85" i="2"/>
  <c r="I84" i="2"/>
  <c r="I82" i="2"/>
  <c r="I81" i="2"/>
  <c r="I80" i="2"/>
  <c r="G114" i="2"/>
  <c r="D114" i="2"/>
  <c r="G113" i="2"/>
  <c r="D113" i="2"/>
  <c r="G101" i="2"/>
  <c r="D101" i="2"/>
  <c r="G100" i="2"/>
  <c r="D100" i="2"/>
  <c r="I47" i="2"/>
  <c r="I48" i="2"/>
  <c r="I46" i="2"/>
  <c r="G63" i="2"/>
  <c r="D63" i="2"/>
  <c r="G62" i="2"/>
  <c r="D62" i="2"/>
  <c r="G38" i="2"/>
  <c r="I38" i="2" s="1"/>
  <c r="D38" i="2"/>
  <c r="I20" i="2"/>
  <c r="I131" i="2" l="1"/>
  <c r="I135" i="2"/>
  <c r="I134" i="2"/>
  <c r="I133" i="2"/>
  <c r="I113" i="2"/>
  <c r="I62" i="2"/>
  <c r="I114" i="2"/>
  <c r="I100" i="2"/>
  <c r="I101" i="2"/>
  <c r="I63" i="2"/>
  <c r="I144" i="2" l="1"/>
</calcChain>
</file>

<file path=xl/sharedStrings.xml><?xml version="1.0" encoding="utf-8"?>
<sst xmlns="http://schemas.openxmlformats.org/spreadsheetml/2006/main" count="1209" uniqueCount="596">
  <si>
    <t>VNĚJŠÍ OKNO</t>
  </si>
  <si>
    <t>VNITŘNÍ OKNO</t>
  </si>
  <si>
    <t>Otvor</t>
  </si>
  <si>
    <t>Počet</t>
  </si>
  <si>
    <t>Vnější rozměr stavebního otvoru šířka/výška</t>
  </si>
  <si>
    <t>Plocha stavebního otvoru</t>
  </si>
  <si>
    <t>Počet ploch k úklidu</t>
  </si>
  <si>
    <t>Vnitřní rozměr stavebního otvoru šířka/výška</t>
  </si>
  <si>
    <t>Celková plocha k úklidu</t>
  </si>
  <si>
    <t>Umístění</t>
  </si>
  <si>
    <t>Poznámka</t>
  </si>
  <si>
    <t>číslo</t>
  </si>
  <si>
    <t>ks</t>
  </si>
  <si>
    <t>m</t>
  </si>
  <si>
    <r>
      <t xml:space="preserve"> m</t>
    </r>
    <r>
      <rPr>
        <b/>
        <vertAlign val="superscript"/>
        <sz val="11"/>
        <color theme="1"/>
        <rFont val="Arial CE"/>
        <charset val="238"/>
      </rPr>
      <t>2</t>
    </r>
  </si>
  <si>
    <t>O1</t>
  </si>
  <si>
    <t>1.94xVk=3.18</t>
  </si>
  <si>
    <t>1.99x3.27</t>
  </si>
  <si>
    <t>přízemí</t>
  </si>
  <si>
    <t>okno,jednoduché</t>
  </si>
  <si>
    <t>O2</t>
  </si>
  <si>
    <t>1.94xVk=3.23</t>
  </si>
  <si>
    <t>2.00x3.27</t>
  </si>
  <si>
    <t>dveře,jednoduché</t>
  </si>
  <si>
    <t>O3</t>
  </si>
  <si>
    <t>1.94xVk=3.33</t>
  </si>
  <si>
    <t>O4</t>
  </si>
  <si>
    <t>2.10x3.71</t>
  </si>
  <si>
    <t>2.14x3.27</t>
  </si>
  <si>
    <t>O5</t>
  </si>
  <si>
    <t>1.95xVk=3.31</t>
  </si>
  <si>
    <t>2.00x3.75</t>
  </si>
  <si>
    <t>O7</t>
  </si>
  <si>
    <t>2.10x4.49</t>
  </si>
  <si>
    <t>2.12x4.08</t>
  </si>
  <si>
    <t>okno,jednoduché, KOMERČNÍ PROSTORY</t>
  </si>
  <si>
    <t>O8</t>
  </si>
  <si>
    <t>1.60xVk=4.05</t>
  </si>
  <si>
    <t>1.62x2.44</t>
  </si>
  <si>
    <t>O9</t>
  </si>
  <si>
    <t>1.60xVk=4.73</t>
  </si>
  <si>
    <t>1.60x3.14</t>
  </si>
  <si>
    <t>dveře,jednoduché, KOMERČNÍ PROSTORY</t>
  </si>
  <si>
    <t>O10</t>
  </si>
  <si>
    <t>1.60xVk=4.42</t>
  </si>
  <si>
    <t>1.60x2.44</t>
  </si>
  <si>
    <t>O11</t>
  </si>
  <si>
    <t>1.20x2.46</t>
  </si>
  <si>
    <t>1.25x2.56</t>
  </si>
  <si>
    <t>1.patro</t>
  </si>
  <si>
    <t>okno,špaletové</t>
  </si>
  <si>
    <t>O12</t>
  </si>
  <si>
    <t>1.20x2.40</t>
  </si>
  <si>
    <t>1.25x25.51</t>
  </si>
  <si>
    <t>2.patro</t>
  </si>
  <si>
    <t>O13</t>
  </si>
  <si>
    <t>1.12x2.30</t>
  </si>
  <si>
    <t>1.17x2.42</t>
  </si>
  <si>
    <t>3.patro</t>
  </si>
  <si>
    <t>O14</t>
  </si>
  <si>
    <t>1.09xVk=1.95</t>
  </si>
  <si>
    <t>1.16x2.09</t>
  </si>
  <si>
    <t>4.patro</t>
  </si>
  <si>
    <t>O15</t>
  </si>
  <si>
    <t>1.09xVk=2.74</t>
  </si>
  <si>
    <t>1.16x2.90</t>
  </si>
  <si>
    <t>O16</t>
  </si>
  <si>
    <t>1.11x1.83</t>
  </si>
  <si>
    <t>1.18x1.92</t>
  </si>
  <si>
    <t>5.patro</t>
  </si>
  <si>
    <t>O114</t>
  </si>
  <si>
    <t>1.62xVk=0.92</t>
  </si>
  <si>
    <t>1.58xVk=0.89</t>
  </si>
  <si>
    <t>6.patro</t>
  </si>
  <si>
    <t>střešní okno, jednoduché</t>
  </si>
  <si>
    <t>O115</t>
  </si>
  <si>
    <t>0.80xVk=0.30</t>
  </si>
  <si>
    <t>O200</t>
  </si>
  <si>
    <t>1.50x2.330</t>
  </si>
  <si>
    <t>vchodové dveře</t>
  </si>
  <si>
    <t>Celkem</t>
  </si>
  <si>
    <t>1.14x2.44</t>
  </si>
  <si>
    <t>1.16x2.07</t>
  </si>
  <si>
    <t>O17</t>
  </si>
  <si>
    <t>1.91xVk=5.05</t>
  </si>
  <si>
    <t>1.93x4.97</t>
  </si>
  <si>
    <t>dveře, KOMERČNÍ PROSTORY</t>
  </si>
  <si>
    <t>O18</t>
  </si>
  <si>
    <t>1,10x3.20</t>
  </si>
  <si>
    <t>1.07x3.42</t>
  </si>
  <si>
    <t>O19</t>
  </si>
  <si>
    <t>1.10x2.46</t>
  </si>
  <si>
    <t>1.14x2.61</t>
  </si>
  <si>
    <t>O20</t>
  </si>
  <si>
    <t>1.10x2.40</t>
  </si>
  <si>
    <t>1,14x2.51</t>
  </si>
  <si>
    <t>1.14x2.37</t>
  </si>
  <si>
    <t>1.16x2.91</t>
  </si>
  <si>
    <t>O21</t>
  </si>
  <si>
    <t>1.91xVk=4.85</t>
  </si>
  <si>
    <t>1.94x4.74</t>
  </si>
  <si>
    <t>O22</t>
  </si>
  <si>
    <t>1.58xVk=4.90</t>
  </si>
  <si>
    <t>1.60x5.19</t>
  </si>
  <si>
    <t>O24</t>
  </si>
  <si>
    <t>1.58xVk=5.19</t>
  </si>
  <si>
    <t>1.60x3.63</t>
  </si>
  <si>
    <t>okno,špaletové, KOMERČNÍ PROSTORY</t>
  </si>
  <si>
    <t>O25</t>
  </si>
  <si>
    <t>1.87xVk=5.26</t>
  </si>
  <si>
    <t>1.89x3.97</t>
  </si>
  <si>
    <t>O26</t>
  </si>
  <si>
    <t>1.92xVk=5.61</t>
  </si>
  <si>
    <t>1.80x4.96</t>
  </si>
  <si>
    <t>O23</t>
  </si>
  <si>
    <t>2,74x2,66</t>
  </si>
  <si>
    <t>vrata do průjezdu</t>
  </si>
  <si>
    <t>O27</t>
  </si>
  <si>
    <t>1.22x2.46</t>
  </si>
  <si>
    <t>1.24x2.61</t>
  </si>
  <si>
    <t>O28</t>
  </si>
  <si>
    <t>1.22x2.40</t>
  </si>
  <si>
    <t>1.24x2.50</t>
  </si>
  <si>
    <t>O113</t>
  </si>
  <si>
    <t>1.22x3.20</t>
  </si>
  <si>
    <t>1.23x3.48</t>
  </si>
  <si>
    <t>O30</t>
  </si>
  <si>
    <t>1.18x1.97</t>
  </si>
  <si>
    <t>1.20x1.90</t>
  </si>
  <si>
    <t>mezanin</t>
  </si>
  <si>
    <t>okno-luxfery</t>
  </si>
  <si>
    <t>O31</t>
  </si>
  <si>
    <t>0.87x1.94</t>
  </si>
  <si>
    <t>0.92x2.04</t>
  </si>
  <si>
    <t>O33</t>
  </si>
  <si>
    <t>0.87x1.61</t>
  </si>
  <si>
    <t>0.97x1.71</t>
  </si>
  <si>
    <t>O34</t>
  </si>
  <si>
    <t>1.35x1.61</t>
  </si>
  <si>
    <t>1.44x1.68</t>
  </si>
  <si>
    <t>O35</t>
  </si>
  <si>
    <t>1.07x2.30</t>
  </si>
  <si>
    <t>1.21x2.36</t>
  </si>
  <si>
    <t>O36</t>
  </si>
  <si>
    <t>1.02x2.30</t>
  </si>
  <si>
    <t>1.14x2.33</t>
  </si>
  <si>
    <t>O37</t>
  </si>
  <si>
    <t>1.02x2.18</t>
  </si>
  <si>
    <t>O38</t>
  </si>
  <si>
    <t>0.87x2.50</t>
  </si>
  <si>
    <t>0.97x2.47</t>
  </si>
  <si>
    <t>O39</t>
  </si>
  <si>
    <t>1.12x2.50</t>
  </si>
  <si>
    <t>1.13x2.47</t>
  </si>
  <si>
    <t>O40</t>
  </si>
  <si>
    <t>0.87x2.33</t>
  </si>
  <si>
    <t>0.95x2.33</t>
  </si>
  <si>
    <t>O41</t>
  </si>
  <si>
    <t>1.12x2.33</t>
  </si>
  <si>
    <t>1.12x2.32</t>
  </si>
  <si>
    <t>O42</t>
  </si>
  <si>
    <t>0.87x2.16</t>
  </si>
  <si>
    <t>0.94x2.16</t>
  </si>
  <si>
    <t>O43</t>
  </si>
  <si>
    <t>1.06x2.16</t>
  </si>
  <si>
    <t>1.27x2.16</t>
  </si>
  <si>
    <t>O44</t>
  </si>
  <si>
    <t>0.85x1.95</t>
  </si>
  <si>
    <t>0.95x2.04</t>
  </si>
  <si>
    <t>O45</t>
  </si>
  <si>
    <t>1.02x1.95</t>
  </si>
  <si>
    <t>1.12x1.95</t>
  </si>
  <si>
    <t>O46</t>
  </si>
  <si>
    <t>0.85x1.80</t>
  </si>
  <si>
    <t>0.95x1.86</t>
  </si>
  <si>
    <t>O47</t>
  </si>
  <si>
    <t>1.02x1.80</t>
  </si>
  <si>
    <t>1.13x1.85</t>
  </si>
  <si>
    <t>O48</t>
  </si>
  <si>
    <t>1.02x1.34</t>
  </si>
  <si>
    <t>1.16x1.45</t>
  </si>
  <si>
    <t>O201</t>
  </si>
  <si>
    <t>0.8x1.97</t>
  </si>
  <si>
    <t>O202</t>
  </si>
  <si>
    <t>1.11x2.50</t>
  </si>
  <si>
    <t>1.12x2.48</t>
  </si>
  <si>
    <t>1.11x2.33</t>
  </si>
  <si>
    <t>1.12x1.99</t>
  </si>
  <si>
    <t>1.13x1.87</t>
  </si>
  <si>
    <t>O50</t>
  </si>
  <si>
    <t>1.11x1.46</t>
  </si>
  <si>
    <t>1.07x1.47</t>
  </si>
  <si>
    <t>O51</t>
  </si>
  <si>
    <t>1.17x1.96</t>
  </si>
  <si>
    <t>1.19x1.97</t>
  </si>
  <si>
    <t>O52</t>
  </si>
  <si>
    <t>2.04xVk=1.43</t>
  </si>
  <si>
    <t>2.04x1.73</t>
  </si>
  <si>
    <t>O53</t>
  </si>
  <si>
    <t>1.46x1.24</t>
  </si>
  <si>
    <t>1.46x1.22</t>
  </si>
  <si>
    <t>suterén</t>
  </si>
  <si>
    <t>O54</t>
  </si>
  <si>
    <t>1.35x1,27</t>
  </si>
  <si>
    <t>1.35x1.31</t>
  </si>
  <si>
    <t>O55</t>
  </si>
  <si>
    <t>1.17x1.29</t>
  </si>
  <si>
    <t>1.04x1.30</t>
  </si>
  <si>
    <t>O57</t>
  </si>
  <si>
    <t>1.35x1.02</t>
  </si>
  <si>
    <t>1.35x1.13</t>
  </si>
  <si>
    <t>O58</t>
  </si>
  <si>
    <t>1.46x1.09</t>
  </si>
  <si>
    <t>1.38x1.18</t>
  </si>
  <si>
    <t>O59</t>
  </si>
  <si>
    <t>1.20x2.62</t>
  </si>
  <si>
    <t>1.20x2.69</t>
  </si>
  <si>
    <t>O60</t>
  </si>
  <si>
    <t>0.62x2.42</t>
  </si>
  <si>
    <t>0.62x2.50</t>
  </si>
  <si>
    <t>O61</t>
  </si>
  <si>
    <t>0.41x2.42</t>
  </si>
  <si>
    <t>0.41x2.50</t>
  </si>
  <si>
    <t>O62</t>
  </si>
  <si>
    <t>1.20x2.44</t>
  </si>
  <si>
    <t>1.28x2.50</t>
  </si>
  <si>
    <t>O63</t>
  </si>
  <si>
    <t>1.26x2.46</t>
  </si>
  <si>
    <t>1.40x2.50</t>
  </si>
  <si>
    <t>O64</t>
  </si>
  <si>
    <t>1.26x2.26</t>
  </si>
  <si>
    <t>1.40x2.30</t>
  </si>
  <si>
    <t>O65</t>
  </si>
  <si>
    <t>1.26x2.13</t>
  </si>
  <si>
    <t>1.40x2.18</t>
  </si>
  <si>
    <t>O66</t>
  </si>
  <si>
    <t>1.30x2.50</t>
  </si>
  <si>
    <t>1.18x2.48</t>
  </si>
  <si>
    <t>O67</t>
  </si>
  <si>
    <t>0.41x2.48</t>
  </si>
  <si>
    <t>O68</t>
  </si>
  <si>
    <t>1.30x2.33</t>
  </si>
  <si>
    <t>1.38x2.32</t>
  </si>
  <si>
    <t>O69</t>
  </si>
  <si>
    <t>0.41x2.33</t>
  </si>
  <si>
    <t>0.41x2.40</t>
  </si>
  <si>
    <t>O70</t>
  </si>
  <si>
    <t>1.11x2.16</t>
  </si>
  <si>
    <t>1.13x2.15</t>
  </si>
  <si>
    <t>O71</t>
  </si>
  <si>
    <t>1.30x2.16</t>
  </si>
  <si>
    <t>1.38x2.17</t>
  </si>
  <si>
    <t>O72</t>
  </si>
  <si>
    <t>0.41x2.16</t>
  </si>
  <si>
    <t>0.41x2.17</t>
  </si>
  <si>
    <t>O73</t>
  </si>
  <si>
    <t>1.25x1.95</t>
  </si>
  <si>
    <t>1.33x2.04</t>
  </si>
  <si>
    <t>O74</t>
  </si>
  <si>
    <t>0.41x1.95</t>
  </si>
  <si>
    <t>0.41x2.03</t>
  </si>
  <si>
    <t>O75</t>
  </si>
  <si>
    <t>1.25x1.80</t>
  </si>
  <si>
    <t>1.36x1.86</t>
  </si>
  <si>
    <t>O76</t>
  </si>
  <si>
    <t>0.41x1.80</t>
  </si>
  <si>
    <t>0.41x1.89</t>
  </si>
  <si>
    <t>O77</t>
  </si>
  <si>
    <t>1.17x1.22</t>
  </si>
  <si>
    <t>1.17x1.45</t>
  </si>
  <si>
    <t>O78</t>
  </si>
  <si>
    <t>1.49x1.22</t>
  </si>
  <si>
    <t>1.49x1.16</t>
  </si>
  <si>
    <t>O79</t>
  </si>
  <si>
    <t>1.43x0.97</t>
  </si>
  <si>
    <t>0.87x1.15</t>
  </si>
  <si>
    <t>O203</t>
  </si>
  <si>
    <t>1.37x1.45</t>
  </si>
  <si>
    <t>O204</t>
  </si>
  <si>
    <t>1.26x1.97</t>
  </si>
  <si>
    <t>1.10x2.50</t>
  </si>
  <si>
    <t>1.10x2.33</t>
  </si>
  <si>
    <t>1.12x2.36</t>
  </si>
  <si>
    <t>1.14x1.99</t>
  </si>
  <si>
    <t>1.03x1.80</t>
  </si>
  <si>
    <t>1.12x1.87</t>
  </si>
  <si>
    <t>1.16x1.42</t>
  </si>
  <si>
    <t>O81</t>
  </si>
  <si>
    <t>2.24x1.00</t>
  </si>
  <si>
    <t>0.98x2.27</t>
  </si>
  <si>
    <t>O82</t>
  </si>
  <si>
    <t>1.08x1.45</t>
  </si>
  <si>
    <t>1.06x1.75</t>
  </si>
  <si>
    <t>O83</t>
  </si>
  <si>
    <t>1.01x1.92</t>
  </si>
  <si>
    <t>0.99x1.95</t>
  </si>
  <si>
    <t>O84</t>
  </si>
  <si>
    <t>1.01x1.46</t>
  </si>
  <si>
    <t>1.08x1.62</t>
  </si>
  <si>
    <t>O85</t>
  </si>
  <si>
    <t>1.02x2.16</t>
  </si>
  <si>
    <t>1.12x2.18</t>
  </si>
  <si>
    <t>O86</t>
  </si>
  <si>
    <t>0.46x1.80</t>
  </si>
  <si>
    <t>0.46x1.85</t>
  </si>
  <si>
    <t>O205</t>
  </si>
  <si>
    <t>2.72x1.93</t>
  </si>
  <si>
    <t>O206</t>
  </si>
  <si>
    <t>1.10x2.00</t>
  </si>
  <si>
    <t>výtahové dveře</t>
  </si>
  <si>
    <t>1.12x2.52</t>
  </si>
  <si>
    <t>O88</t>
  </si>
  <si>
    <t>4.26x2.04</t>
  </si>
  <si>
    <t>4.24x2.02</t>
  </si>
  <si>
    <t>dveře-okno-jednoduché</t>
  </si>
  <si>
    <t>O93</t>
  </si>
  <si>
    <t>1.09x1.74</t>
  </si>
  <si>
    <t>1.20x1.71</t>
  </si>
  <si>
    <t>O95</t>
  </si>
  <si>
    <t>2.06x1.47</t>
  </si>
  <si>
    <t>2.06x1.48</t>
  </si>
  <si>
    <t>O96</t>
  </si>
  <si>
    <t>1.10x1.53</t>
  </si>
  <si>
    <t>1.13x1.61</t>
  </si>
  <si>
    <t>O97</t>
  </si>
  <si>
    <t>1.12x1.48</t>
  </si>
  <si>
    <t>1.11x1.49</t>
  </si>
  <si>
    <t>O98</t>
  </si>
  <si>
    <t>0.95x1.53</t>
  </si>
  <si>
    <t>1.07x1.48</t>
  </si>
  <si>
    <t>O99</t>
  </si>
  <si>
    <t>0.95x2.50</t>
  </si>
  <si>
    <t>1.06x2.45</t>
  </si>
  <si>
    <t>O100</t>
  </si>
  <si>
    <t>1.06x2.31</t>
  </si>
  <si>
    <t>O101</t>
  </si>
  <si>
    <t>0.95x2.16</t>
  </si>
  <si>
    <t>1.05x2.11</t>
  </si>
  <si>
    <t>O102</t>
  </si>
  <si>
    <t>1.20x2.21</t>
  </si>
  <si>
    <t>1.21x2.28</t>
  </si>
  <si>
    <t>O103</t>
  </si>
  <si>
    <t>1.20x1.99</t>
  </si>
  <si>
    <t>1.17x2.00</t>
  </si>
  <si>
    <t>O104</t>
  </si>
  <si>
    <t>1.09x1.44</t>
  </si>
  <si>
    <t>1.09x1.41</t>
  </si>
  <si>
    <t>O105</t>
  </si>
  <si>
    <t>1.50x1.44</t>
  </si>
  <si>
    <t>1.51x1.44</t>
  </si>
  <si>
    <t>O207</t>
  </si>
  <si>
    <t>0.80x1.93</t>
  </si>
  <si>
    <t>O208</t>
  </si>
  <si>
    <t>1.80x2.54</t>
  </si>
  <si>
    <t>vchodové vrata</t>
  </si>
  <si>
    <t>O209</t>
  </si>
  <si>
    <t>2.40x2.40</t>
  </si>
  <si>
    <t>O210</t>
  </si>
  <si>
    <t>1.54x2.07</t>
  </si>
  <si>
    <t>O211</t>
  </si>
  <si>
    <t>2.11x2.18</t>
  </si>
  <si>
    <t>O212</t>
  </si>
  <si>
    <t>1.02x1.97</t>
  </si>
  <si>
    <t>O106</t>
  </si>
  <si>
    <t>1.17x2.47</t>
  </si>
  <si>
    <t>1.19x2.44</t>
  </si>
  <si>
    <t>O107</t>
  </si>
  <si>
    <t>1.20x2.30</t>
  </si>
  <si>
    <t>1.25x2.28</t>
  </si>
  <si>
    <t>O108</t>
  </si>
  <si>
    <t>1.08x2.02</t>
  </si>
  <si>
    <t>1.10x1.98</t>
  </si>
  <si>
    <t>O109</t>
  </si>
  <si>
    <t>0.54x1.43</t>
  </si>
  <si>
    <t>0.60x1.46</t>
  </si>
  <si>
    <t>O110</t>
  </si>
  <si>
    <t>1.13x2.30</t>
  </si>
  <si>
    <t>1.14x2.28</t>
  </si>
  <si>
    <t>O111</t>
  </si>
  <si>
    <t>1.18x2.12</t>
  </si>
  <si>
    <t>1.21x2.09</t>
  </si>
  <si>
    <t>O112</t>
  </si>
  <si>
    <t>1.54x1.43</t>
  </si>
  <si>
    <t>1.64x1.45</t>
  </si>
  <si>
    <t>O116</t>
  </si>
  <si>
    <t>0.55x1.54</t>
  </si>
  <si>
    <t>0.63x1.54</t>
  </si>
  <si>
    <t>okno,jednoduché – WC vedle M25</t>
  </si>
  <si>
    <t>O117</t>
  </si>
  <si>
    <t>0.41x1.53</t>
  </si>
  <si>
    <t>okno,jednoduché – světlík3(M11)</t>
  </si>
  <si>
    <t>O118</t>
  </si>
  <si>
    <t>okno,jednoduché – světlík3(schodiště)</t>
  </si>
  <si>
    <t>O119</t>
  </si>
  <si>
    <t>1.20x1.63</t>
  </si>
  <si>
    <t>1.20x1,63</t>
  </si>
  <si>
    <t>okno,jednoduché – světlík1(schodiště)</t>
  </si>
  <si>
    <t>O120</t>
  </si>
  <si>
    <t>0.52x0.55</t>
  </si>
  <si>
    <t>0.57x0.55</t>
  </si>
  <si>
    <t>okno,jednoduché – světlík1(chodba)</t>
  </si>
  <si>
    <t>O121</t>
  </si>
  <si>
    <t>0.49x2.46</t>
  </si>
  <si>
    <t>okno,jednoduché – světlík1(WC)</t>
  </si>
  <si>
    <t>O122</t>
  </si>
  <si>
    <t>0.42x0.85</t>
  </si>
  <si>
    <t>0.40x0.85</t>
  </si>
  <si>
    <t>O123</t>
  </si>
  <si>
    <t>1.11x2.46</t>
  </si>
  <si>
    <t>1.19x2.46</t>
  </si>
  <si>
    <t>okno,jednoduché – světlík2(chodba)</t>
  </si>
  <si>
    <t>O124</t>
  </si>
  <si>
    <t>0.41x2.11</t>
  </si>
  <si>
    <t>okno,jednoduché – světlík3(WC)</t>
  </si>
  <si>
    <t>O125</t>
  </si>
  <si>
    <t>0.92x2.39</t>
  </si>
  <si>
    <t>0.95x2.39</t>
  </si>
  <si>
    <t>okno,jednoduché – světlík3 – vedle 107</t>
  </si>
  <si>
    <t>O126</t>
  </si>
  <si>
    <t>1.25x2.52</t>
  </si>
  <si>
    <t>1.35x2.52</t>
  </si>
  <si>
    <t>okno,jednoduché – světlík3(107)</t>
  </si>
  <si>
    <t>O127</t>
  </si>
  <si>
    <t>1.20x1.52</t>
  </si>
  <si>
    <t>O128</t>
  </si>
  <si>
    <t>0.95x2.28</t>
  </si>
  <si>
    <t>O130</t>
  </si>
  <si>
    <t>0.50x2.21</t>
  </si>
  <si>
    <t>O131</t>
  </si>
  <si>
    <t>1.19x2.45</t>
  </si>
  <si>
    <t>1.24x2.45</t>
  </si>
  <si>
    <t>O132</t>
  </si>
  <si>
    <t>0.40x0.70</t>
  </si>
  <si>
    <t>okno,jednoduché – světlík2</t>
  </si>
  <si>
    <t>O133</t>
  </si>
  <si>
    <t>1.01x2.06</t>
  </si>
  <si>
    <t>1.03x2.06</t>
  </si>
  <si>
    <t>okno,špaletové – předsíň(249,250)</t>
  </si>
  <si>
    <t>O134</t>
  </si>
  <si>
    <t>0.44x1.06</t>
  </si>
  <si>
    <t>0.50x1.06</t>
  </si>
  <si>
    <t>okno,jednoduché – kuchyňka(251)</t>
  </si>
  <si>
    <t>O135</t>
  </si>
  <si>
    <t>0.43x1.80</t>
  </si>
  <si>
    <t>okno,jednoduché – světlík3(WC),vedle209</t>
  </si>
  <si>
    <t>O136</t>
  </si>
  <si>
    <t>0.37x1.53</t>
  </si>
  <si>
    <t>O137</t>
  </si>
  <si>
    <t>0.92x2.07</t>
  </si>
  <si>
    <t>0.95x2.07</t>
  </si>
  <si>
    <t>O138</t>
  </si>
  <si>
    <t>1.35x2.07</t>
  </si>
  <si>
    <t>1.45x2.07</t>
  </si>
  <si>
    <t>okno,jednoduché – světlík3(209)</t>
  </si>
  <si>
    <t>O139</t>
  </si>
  <si>
    <t>1.43x0.82</t>
  </si>
  <si>
    <t>O140</t>
  </si>
  <si>
    <t>1.20x1.41</t>
  </si>
  <si>
    <t>1.35x1.41</t>
  </si>
  <si>
    <t>O141</t>
  </si>
  <si>
    <t>0.95x2.17</t>
  </si>
  <si>
    <t>1.10x2.17</t>
  </si>
  <si>
    <t>O142</t>
  </si>
  <si>
    <t>0.50x2.15</t>
  </si>
  <si>
    <t>0.63x2.15</t>
  </si>
  <si>
    <t>O143</t>
  </si>
  <si>
    <t>0.50x1.36</t>
  </si>
  <si>
    <t>0.63x1.36</t>
  </si>
  <si>
    <t>O144</t>
  </si>
  <si>
    <t>0.53x0.45</t>
  </si>
  <si>
    <t>0.45x0.45</t>
  </si>
  <si>
    <t>okno,jednoduché – světlík2(WC)</t>
  </si>
  <si>
    <t>O145</t>
  </si>
  <si>
    <t>0.91x2.17</t>
  </si>
  <si>
    <t>1.03x2.17</t>
  </si>
  <si>
    <t>okno,špaletové – předsíň(348,349,350)</t>
  </si>
  <si>
    <t>O146</t>
  </si>
  <si>
    <t>0.74x2.17</t>
  </si>
  <si>
    <t>okno,jednoduché – 352</t>
  </si>
  <si>
    <t>O147</t>
  </si>
  <si>
    <t>0.48x1.62</t>
  </si>
  <si>
    <t>okno,jednoduché – světlík3(WC),vedle310</t>
  </si>
  <si>
    <t>O148</t>
  </si>
  <si>
    <t>0.37x1.46</t>
  </si>
  <si>
    <t>O149</t>
  </si>
  <si>
    <t>0.92x2.36</t>
  </si>
  <si>
    <t>O150</t>
  </si>
  <si>
    <t>0.95x2.3</t>
  </si>
  <si>
    <t>okno,jednoduché – světlík3(WC),vedle311</t>
  </si>
  <si>
    <t>O151</t>
  </si>
  <si>
    <t>O152</t>
  </si>
  <si>
    <t>0.96x1.36</t>
  </si>
  <si>
    <t>0.99x1.36</t>
  </si>
  <si>
    <t>O153</t>
  </si>
  <si>
    <t>0.89x1.55</t>
  </si>
  <si>
    <t>1.01x1.55</t>
  </si>
  <si>
    <t>O154</t>
  </si>
  <si>
    <t>0.30x1.54</t>
  </si>
  <si>
    <t>okno,jednoduché – světlík1(WC) vedle 451</t>
  </si>
  <si>
    <t>O155</t>
  </si>
  <si>
    <t>0.58x1.54</t>
  </si>
  <si>
    <t>O156</t>
  </si>
  <si>
    <t>1.12x1.55</t>
  </si>
  <si>
    <t>1.25x1.55</t>
  </si>
  <si>
    <t>O157</t>
  </si>
  <si>
    <t>1.13x1.92</t>
  </si>
  <si>
    <t>1.16x1.92</t>
  </si>
  <si>
    <t>okno,jednoduché – 451</t>
  </si>
  <si>
    <t>O158</t>
  </si>
  <si>
    <t>1.13x2.13</t>
  </si>
  <si>
    <t>1.16x2.13</t>
  </si>
  <si>
    <t>O159</t>
  </si>
  <si>
    <t>1.12x2.06</t>
  </si>
  <si>
    <t>O160</t>
  </si>
  <si>
    <t>0.57x2.09</t>
  </si>
  <si>
    <t>0.63x2.09</t>
  </si>
  <si>
    <t>okno,špaletové – 441</t>
  </si>
  <si>
    <t>O161</t>
  </si>
  <si>
    <t>1.03x1.99</t>
  </si>
  <si>
    <t>1.16x1.99</t>
  </si>
  <si>
    <t>okno,jednoduché – světlík3-408</t>
  </si>
  <si>
    <t>O162</t>
  </si>
  <si>
    <t>0.46x2.16</t>
  </si>
  <si>
    <t>okno,jednoduché – světlík3(WC),vedle408</t>
  </si>
  <si>
    <t>O163</t>
  </si>
  <si>
    <t>1.12x1.67</t>
  </si>
  <si>
    <t>O164</t>
  </si>
  <si>
    <t>0.96x1.37</t>
  </si>
  <si>
    <t>0.99x1.37</t>
  </si>
  <si>
    <t>O165</t>
  </si>
  <si>
    <t>0.88x1.51</t>
  </si>
  <si>
    <t>1.00x1.51</t>
  </si>
  <si>
    <t>O166</t>
  </si>
  <si>
    <t>0.61x1.54</t>
  </si>
  <si>
    <t>okno,jednoduché – světlík1(WC),vedle 535</t>
  </si>
  <si>
    <t>O167</t>
  </si>
  <si>
    <t>0.30x1.52</t>
  </si>
  <si>
    <t>okno,jednoduché – světlík1(WC</t>
  </si>
  <si>
    <t>O168</t>
  </si>
  <si>
    <t>1.12x1.51</t>
  </si>
  <si>
    <t>1.22x1.51</t>
  </si>
  <si>
    <t>O169</t>
  </si>
  <si>
    <t>1.03x1.86</t>
  </si>
  <si>
    <t>1.12x1.86</t>
  </si>
  <si>
    <t>okno,jednoduché – 508</t>
  </si>
  <si>
    <t>O170</t>
  </si>
  <si>
    <t>1.01x1.90</t>
  </si>
  <si>
    <t>okno,jednoduché – 549</t>
  </si>
  <si>
    <t>O171</t>
  </si>
  <si>
    <t>0.57x1.94</t>
  </si>
  <si>
    <t>0.63x1.94</t>
  </si>
  <si>
    <t>okno,špaletové – 543</t>
  </si>
  <si>
    <t>O172</t>
  </si>
  <si>
    <t>0.96x1.06</t>
  </si>
  <si>
    <t>1.07x1.06</t>
  </si>
  <si>
    <t>O173</t>
  </si>
  <si>
    <t>0.88x1.44</t>
  </si>
  <si>
    <t>1.05x1.44</t>
  </si>
  <si>
    <t>O174</t>
  </si>
  <si>
    <t>0.54x0.96</t>
  </si>
  <si>
    <t>0.49x0.96</t>
  </si>
  <si>
    <t>okno,jednoduché – 618</t>
  </si>
  <si>
    <t>O175</t>
  </si>
  <si>
    <t>0.44x0.90</t>
  </si>
  <si>
    <t>okno,jednoduché – vedle schodiště vlevo</t>
  </si>
  <si>
    <t>m2</t>
  </si>
  <si>
    <t>SUTERÉN</t>
  </si>
  <si>
    <t>PŘÍZEMÍ</t>
  </si>
  <si>
    <t>MEZANIN</t>
  </si>
  <si>
    <t>1.PATRO</t>
  </si>
  <si>
    <t>2.PATRO</t>
  </si>
  <si>
    <t>3.PATRO</t>
  </si>
  <si>
    <t>4.PATRO</t>
  </si>
  <si>
    <t>5.PATRO</t>
  </si>
  <si>
    <t>6.PATRO</t>
  </si>
  <si>
    <t>OTVORY</t>
  </si>
  <si>
    <t>OKNA - světlíky</t>
  </si>
  <si>
    <t>CELKEM</t>
  </si>
  <si>
    <t>Pozn:</t>
  </si>
  <si>
    <t>Tabulka obsahuje i okna a dveře v komerčních prostorách.</t>
  </si>
  <si>
    <t>Tabulka obsahuje okna i venkovní dveře.</t>
  </si>
  <si>
    <t>3226,4 m2</t>
  </si>
  <si>
    <t>491 ks</t>
  </si>
  <si>
    <t>vchodové dveře, KOMERČNÍ PROSTORY</t>
  </si>
  <si>
    <t>Výloha</t>
  </si>
  <si>
    <t>Dveře</t>
  </si>
  <si>
    <t>Vrata</t>
  </si>
  <si>
    <t>Okno</t>
  </si>
  <si>
    <t>Označení</t>
  </si>
  <si>
    <t>KOM</t>
  </si>
  <si>
    <t xml:space="preserve">Balkonové dveře,dvojité </t>
  </si>
  <si>
    <t>Balkonové dveře,dvojité</t>
  </si>
  <si>
    <t>PLOCHA OKEN – světlíky</t>
  </si>
  <si>
    <t>KS</t>
  </si>
  <si>
    <t>CELKEM včetně světlíků a Komerčních prostor:</t>
  </si>
  <si>
    <t>CELKOVÁ PLOCHA K ÚKLIDU - Ve Smečkách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</si>
</sst>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General"/>
    <numFmt numFmtId="165" formatCode="[$-405]0"/>
    <numFmt numFmtId="166" formatCode="[$-405]0.00"/>
  </numFmts>
  <fonts count="21">
    <font>
      <sz val="11"/>
      <color theme="1"/>
      <name val="Aptos Narrow"/>
      <family val="2"/>
      <charset val="238"/>
      <scheme val="minor"/>
    </font>
    <font>
      <sz val="10"/>
      <color theme="1"/>
      <name val="Arial CE"/>
      <charset val="238"/>
    </font>
    <font>
      <sz val="18"/>
      <color theme="1"/>
      <name val="Arial CE1"/>
      <charset val="238"/>
    </font>
    <font>
      <sz val="16"/>
      <color theme="1"/>
      <name val="Arial CE1"/>
      <charset val="238"/>
    </font>
    <font>
      <b/>
      <sz val="10"/>
      <color theme="1"/>
      <name val="Arial CE"/>
      <charset val="238"/>
    </font>
    <font>
      <b/>
      <sz val="11"/>
      <color theme="1"/>
      <name val="Arial CE1"/>
      <charset val="238"/>
    </font>
    <font>
      <b/>
      <vertAlign val="superscript"/>
      <sz val="11"/>
      <color theme="1"/>
      <name val="Arial CE"/>
      <charset val="238"/>
    </font>
    <font>
      <b/>
      <sz val="12"/>
      <color theme="1"/>
      <name val="Arial CE1"/>
      <charset val="238"/>
    </font>
    <font>
      <sz val="10"/>
      <color theme="1"/>
      <name val="Arial CE1"/>
      <charset val="238"/>
    </font>
    <font>
      <b/>
      <sz val="12"/>
      <color theme="1"/>
      <name val="Arial CE"/>
      <charset val="238"/>
    </font>
    <font>
      <sz val="11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0"/>
      <color theme="1"/>
      <name val="Arial CE1"/>
      <charset val="238"/>
    </font>
    <font>
      <b/>
      <sz val="12"/>
      <color theme="1"/>
      <name val="Aptos Narrow"/>
      <family val="2"/>
      <scheme val="minor"/>
    </font>
    <font>
      <sz val="10"/>
      <name val="Arial CE"/>
      <charset val="238"/>
    </font>
    <font>
      <b/>
      <sz val="10"/>
      <name val="Arial CE1"/>
      <charset val="238"/>
    </font>
    <font>
      <sz val="10"/>
      <name val="Arial CE1"/>
      <charset val="238"/>
    </font>
    <font>
      <b/>
      <sz val="18"/>
      <color theme="1"/>
      <name val="Arial CE1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2DCDB"/>
        <bgColor rgb="FFF2DCDB"/>
      </patternFill>
    </fill>
    <fill>
      <patternFill patternType="solid">
        <fgColor rgb="FF86F0FE"/>
        <bgColor rgb="FF86F0F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86F0FE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2DCDB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/>
    <xf numFmtId="0" fontId="10" fillId="0" borderId="0"/>
  </cellStyleXfs>
  <cellXfs count="182">
    <xf numFmtId="0" fontId="0" fillId="0" borderId="0" xfId="0"/>
    <xf numFmtId="164" fontId="1" fillId="0" borderId="0" xfId="1"/>
    <xf numFmtId="164" fontId="2" fillId="0" borderId="0" xfId="1" applyFont="1"/>
    <xf numFmtId="164" fontId="3" fillId="0" borderId="0" xfId="1" applyFont="1"/>
    <xf numFmtId="165" fontId="1" fillId="0" borderId="1" xfId="1" applyNumberFormat="1" applyBorder="1" applyAlignment="1">
      <alignment horizontal="center"/>
    </xf>
    <xf numFmtId="49" fontId="1" fillId="0" borderId="2" xfId="1" applyNumberFormat="1" applyBorder="1" applyAlignment="1">
      <alignment horizontal="center"/>
    </xf>
    <xf numFmtId="166" fontId="1" fillId="0" borderId="1" xfId="1" applyNumberFormat="1" applyBorder="1" applyAlignment="1">
      <alignment horizontal="center"/>
    </xf>
    <xf numFmtId="166" fontId="8" fillId="0" borderId="3" xfId="1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4" fontId="1" fillId="0" borderId="0" xfId="1" applyAlignment="1">
      <alignment horizontal="center"/>
    </xf>
    <xf numFmtId="164" fontId="9" fillId="0" borderId="0" xfId="1" applyFont="1"/>
    <xf numFmtId="0" fontId="10" fillId="0" borderId="0" xfId="2"/>
    <xf numFmtId="49" fontId="1" fillId="4" borderId="2" xfId="1" applyNumberFormat="1" applyFill="1" applyBorder="1" applyAlignment="1">
      <alignment horizontal="center"/>
    </xf>
    <xf numFmtId="166" fontId="1" fillId="4" borderId="1" xfId="1" applyNumberFormat="1" applyFill="1" applyBorder="1" applyAlignment="1">
      <alignment horizontal="center"/>
    </xf>
    <xf numFmtId="165" fontId="1" fillId="4" borderId="1" xfId="1" applyNumberFormat="1" applyFill="1" applyBorder="1" applyAlignment="1">
      <alignment horizontal="center"/>
    </xf>
    <xf numFmtId="166" fontId="8" fillId="4" borderId="3" xfId="1" applyNumberFormat="1" applyFont="1" applyFill="1" applyBorder="1" applyAlignment="1">
      <alignment horizontal="center"/>
    </xf>
    <xf numFmtId="166" fontId="8" fillId="4" borderId="1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164" fontId="5" fillId="0" borderId="18" xfId="1" applyFont="1" applyBorder="1" applyAlignment="1">
      <alignment horizontal="center"/>
    </xf>
    <xf numFmtId="164" fontId="5" fillId="0" borderId="19" xfId="1" applyFont="1" applyBorder="1" applyAlignment="1">
      <alignment horizontal="center"/>
    </xf>
    <xf numFmtId="164" fontId="1" fillId="0" borderId="20" xfId="1" applyBorder="1"/>
    <xf numFmtId="165" fontId="1" fillId="0" borderId="16" xfId="1" applyNumberFormat="1" applyBorder="1" applyAlignment="1">
      <alignment horizontal="center"/>
    </xf>
    <xf numFmtId="49" fontId="1" fillId="0" borderId="16" xfId="1" applyNumberFormat="1" applyBorder="1" applyAlignment="1">
      <alignment horizontal="center"/>
    </xf>
    <xf numFmtId="166" fontId="1" fillId="0" borderId="16" xfId="1" applyNumberFormat="1" applyBorder="1" applyAlignment="1">
      <alignment horizontal="center"/>
    </xf>
    <xf numFmtId="166" fontId="8" fillId="0" borderId="16" xfId="1" applyNumberFormat="1" applyFont="1" applyBorder="1" applyAlignment="1">
      <alignment horizontal="center"/>
    </xf>
    <xf numFmtId="166" fontId="12" fillId="0" borderId="16" xfId="1" applyNumberFormat="1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4" fontId="1" fillId="0" borderId="16" xfId="1" applyBorder="1" applyAlignment="1">
      <alignment horizontal="center" wrapText="1"/>
    </xf>
    <xf numFmtId="165" fontId="1" fillId="8" borderId="16" xfId="1" applyNumberFormat="1" applyFill="1" applyBorder="1" applyAlignment="1">
      <alignment horizontal="center"/>
    </xf>
    <xf numFmtId="49" fontId="1" fillId="8" borderId="16" xfId="1" applyNumberFormat="1" applyFill="1" applyBorder="1" applyAlignment="1">
      <alignment horizontal="center"/>
    </xf>
    <xf numFmtId="166" fontId="1" fillId="8" borderId="16" xfId="1" applyNumberFormat="1" applyFill="1" applyBorder="1" applyAlignment="1">
      <alignment horizontal="center"/>
    </xf>
    <xf numFmtId="166" fontId="8" fillId="8" borderId="16" xfId="1" applyNumberFormat="1" applyFont="1" applyFill="1" applyBorder="1" applyAlignment="1">
      <alignment horizontal="center"/>
    </xf>
    <xf numFmtId="166" fontId="12" fillId="8" borderId="16" xfId="1" applyNumberFormat="1" applyFont="1" applyFill="1" applyBorder="1" applyAlignment="1">
      <alignment horizontal="center"/>
    </xf>
    <xf numFmtId="164" fontId="1" fillId="8" borderId="16" xfId="1" applyFill="1" applyBorder="1" applyAlignment="1">
      <alignment horizontal="center" wrapText="1"/>
    </xf>
    <xf numFmtId="164" fontId="1" fillId="0" borderId="16" xfId="1" applyBorder="1" applyAlignment="1">
      <alignment horizontal="center"/>
    </xf>
    <xf numFmtId="165" fontId="1" fillId="10" borderId="16" xfId="1" applyNumberFormat="1" applyFill="1" applyBorder="1" applyAlignment="1">
      <alignment horizontal="center"/>
    </xf>
    <xf numFmtId="49" fontId="1" fillId="10" borderId="16" xfId="1" applyNumberFormat="1" applyFill="1" applyBorder="1" applyAlignment="1">
      <alignment horizontal="center"/>
    </xf>
    <xf numFmtId="166" fontId="1" fillId="10" borderId="16" xfId="1" applyNumberFormat="1" applyFill="1" applyBorder="1" applyAlignment="1">
      <alignment horizontal="center"/>
    </xf>
    <xf numFmtId="166" fontId="8" fillId="10" borderId="16" xfId="1" applyNumberFormat="1" applyFont="1" applyFill="1" applyBorder="1" applyAlignment="1">
      <alignment horizontal="center"/>
    </xf>
    <xf numFmtId="166" fontId="12" fillId="10" borderId="16" xfId="1" applyNumberFormat="1" applyFont="1" applyFill="1" applyBorder="1" applyAlignment="1">
      <alignment horizontal="center"/>
    </xf>
    <xf numFmtId="164" fontId="1" fillId="10" borderId="16" xfId="1" applyFill="1" applyBorder="1" applyAlignment="1">
      <alignment horizontal="center" wrapText="1"/>
    </xf>
    <xf numFmtId="165" fontId="1" fillId="6" borderId="16" xfId="1" applyNumberFormat="1" applyFill="1" applyBorder="1" applyAlignment="1">
      <alignment horizontal="center"/>
    </xf>
    <xf numFmtId="49" fontId="1" fillId="6" borderId="16" xfId="1" applyNumberFormat="1" applyFill="1" applyBorder="1" applyAlignment="1">
      <alignment horizontal="center"/>
    </xf>
    <xf numFmtId="166" fontId="1" fillId="6" borderId="16" xfId="1" applyNumberFormat="1" applyFill="1" applyBorder="1" applyAlignment="1">
      <alignment horizontal="center"/>
    </xf>
    <xf numFmtId="166" fontId="8" fillId="6" borderId="16" xfId="1" applyNumberFormat="1" applyFont="1" applyFill="1" applyBorder="1" applyAlignment="1">
      <alignment horizontal="center"/>
    </xf>
    <xf numFmtId="166" fontId="12" fillId="6" borderId="16" xfId="1" applyNumberFormat="1" applyFont="1" applyFill="1" applyBorder="1" applyAlignment="1">
      <alignment horizontal="center"/>
    </xf>
    <xf numFmtId="164" fontId="1" fillId="6" borderId="16" xfId="1" applyFill="1" applyBorder="1" applyAlignment="1">
      <alignment horizontal="center" wrapText="1"/>
    </xf>
    <xf numFmtId="49" fontId="1" fillId="4" borderId="16" xfId="1" applyNumberFormat="1" applyFill="1" applyBorder="1" applyAlignment="1">
      <alignment horizontal="center"/>
    </xf>
    <xf numFmtId="166" fontId="1" fillId="4" borderId="16" xfId="1" applyNumberFormat="1" applyFill="1" applyBorder="1" applyAlignment="1">
      <alignment horizontal="center"/>
    </xf>
    <xf numFmtId="165" fontId="1" fillId="4" borderId="16" xfId="1" applyNumberFormat="1" applyFill="1" applyBorder="1" applyAlignment="1">
      <alignment horizontal="center"/>
    </xf>
    <xf numFmtId="166" fontId="8" fillId="4" borderId="16" xfId="1" applyNumberFormat="1" applyFont="1" applyFill="1" applyBorder="1" applyAlignment="1">
      <alignment horizontal="center"/>
    </xf>
    <xf numFmtId="166" fontId="12" fillId="4" borderId="16" xfId="1" applyNumberFormat="1" applyFont="1" applyFill="1" applyBorder="1" applyAlignment="1">
      <alignment horizontal="center"/>
    </xf>
    <xf numFmtId="164" fontId="1" fillId="4" borderId="16" xfId="1" applyFill="1" applyBorder="1" applyAlignment="1">
      <alignment horizontal="center" wrapText="1"/>
    </xf>
    <xf numFmtId="165" fontId="14" fillId="8" borderId="16" xfId="1" applyNumberFormat="1" applyFont="1" applyFill="1" applyBorder="1" applyAlignment="1">
      <alignment horizontal="center"/>
    </xf>
    <xf numFmtId="164" fontId="14" fillId="8" borderId="16" xfId="1" applyFont="1" applyFill="1" applyBorder="1" applyAlignment="1">
      <alignment horizontal="center"/>
    </xf>
    <xf numFmtId="166" fontId="14" fillId="8" borderId="16" xfId="1" applyNumberFormat="1" applyFont="1" applyFill="1" applyBorder="1" applyAlignment="1">
      <alignment horizontal="center"/>
    </xf>
    <xf numFmtId="166" fontId="15" fillId="8" borderId="16" xfId="1" applyNumberFormat="1" applyFont="1" applyFill="1" applyBorder="1" applyAlignment="1">
      <alignment horizontal="center"/>
    </xf>
    <xf numFmtId="165" fontId="16" fillId="8" borderId="16" xfId="1" applyNumberFormat="1" applyFont="1" applyFill="1" applyBorder="1" applyAlignment="1">
      <alignment horizontal="center"/>
    </xf>
    <xf numFmtId="165" fontId="1" fillId="9" borderId="16" xfId="1" applyNumberFormat="1" applyFill="1" applyBorder="1" applyAlignment="1">
      <alignment horizontal="center"/>
    </xf>
    <xf numFmtId="49" fontId="1" fillId="9" borderId="16" xfId="1" applyNumberFormat="1" applyFill="1" applyBorder="1" applyAlignment="1">
      <alignment horizontal="center"/>
    </xf>
    <xf numFmtId="166" fontId="1" fillId="9" borderId="16" xfId="1" applyNumberFormat="1" applyFill="1" applyBorder="1" applyAlignment="1">
      <alignment horizontal="center"/>
    </xf>
    <xf numFmtId="166" fontId="8" fillId="9" borderId="16" xfId="1" applyNumberFormat="1" applyFont="1" applyFill="1" applyBorder="1" applyAlignment="1">
      <alignment horizontal="center"/>
    </xf>
    <xf numFmtId="166" fontId="12" fillId="9" borderId="16" xfId="1" applyNumberFormat="1" applyFont="1" applyFill="1" applyBorder="1" applyAlignment="1">
      <alignment horizontal="center"/>
    </xf>
    <xf numFmtId="164" fontId="1" fillId="9" borderId="16" xfId="1" applyFill="1" applyBorder="1" applyAlignment="1">
      <alignment horizontal="center" wrapText="1"/>
    </xf>
    <xf numFmtId="165" fontId="4" fillId="0" borderId="16" xfId="1" applyNumberFormat="1" applyFont="1" applyBorder="1" applyAlignment="1">
      <alignment horizontal="center"/>
    </xf>
    <xf numFmtId="164" fontId="1" fillId="0" borderId="0" xfId="1" applyAlignment="1">
      <alignment vertical="center"/>
    </xf>
    <xf numFmtId="164" fontId="5" fillId="0" borderId="19" xfId="1" applyFont="1" applyFill="1" applyBorder="1" applyAlignment="1">
      <alignment horizontal="center"/>
    </xf>
    <xf numFmtId="164" fontId="7" fillId="3" borderId="4" xfId="1" applyFont="1" applyFill="1" applyBorder="1" applyAlignment="1">
      <alignment horizontal="center"/>
    </xf>
    <xf numFmtId="165" fontId="1" fillId="0" borderId="5" xfId="1" applyNumberFormat="1" applyBorder="1" applyAlignment="1">
      <alignment horizontal="center"/>
    </xf>
    <xf numFmtId="49" fontId="1" fillId="0" borderId="5" xfId="1" applyNumberFormat="1" applyBorder="1" applyAlignment="1">
      <alignment horizontal="center"/>
    </xf>
    <xf numFmtId="166" fontId="1" fillId="0" borderId="5" xfId="1" applyNumberFormat="1" applyBorder="1" applyAlignment="1">
      <alignment horizontal="center"/>
    </xf>
    <xf numFmtId="166" fontId="8" fillId="0" borderId="5" xfId="1" applyNumberFormat="1" applyFont="1" applyBorder="1" applyAlignment="1">
      <alignment horizontal="center"/>
    </xf>
    <xf numFmtId="166" fontId="12" fillId="0" borderId="5" xfId="1" applyNumberFormat="1" applyFont="1" applyBorder="1" applyAlignment="1">
      <alignment horizontal="center"/>
    </xf>
    <xf numFmtId="165" fontId="8" fillId="0" borderId="5" xfId="1" applyNumberFormat="1" applyFont="1" applyBorder="1" applyAlignment="1">
      <alignment horizontal="center"/>
    </xf>
    <xf numFmtId="164" fontId="1" fillId="0" borderId="5" xfId="1" applyBorder="1" applyAlignment="1">
      <alignment horizontal="center" wrapText="1"/>
    </xf>
    <xf numFmtId="164" fontId="1" fillId="0" borderId="6" xfId="1" applyBorder="1"/>
    <xf numFmtId="164" fontId="7" fillId="3" borderId="7" xfId="1" applyFont="1" applyFill="1" applyBorder="1" applyAlignment="1">
      <alignment horizontal="center"/>
    </xf>
    <xf numFmtId="164" fontId="1" fillId="0" borderId="8" xfId="1" applyBorder="1"/>
    <xf numFmtId="164" fontId="1" fillId="8" borderId="8" xfId="1" applyFill="1" applyBorder="1"/>
    <xf numFmtId="164" fontId="7" fillId="3" borderId="9" xfId="1" applyFont="1" applyFill="1" applyBorder="1" applyAlignment="1">
      <alignment horizontal="center"/>
    </xf>
    <xf numFmtId="165" fontId="1" fillId="0" borderId="10" xfId="1" applyNumberFormat="1" applyBorder="1" applyAlignment="1">
      <alignment horizontal="center"/>
    </xf>
    <xf numFmtId="164" fontId="1" fillId="0" borderId="10" xfId="1" applyBorder="1" applyAlignment="1">
      <alignment horizontal="center"/>
    </xf>
    <xf numFmtId="166" fontId="1" fillId="0" borderId="10" xfId="1" applyNumberFormat="1" applyBorder="1" applyAlignment="1">
      <alignment horizontal="center"/>
    </xf>
    <xf numFmtId="166" fontId="8" fillId="0" borderId="10" xfId="1" applyNumberFormat="1" applyFont="1" applyBorder="1" applyAlignment="1">
      <alignment horizontal="center"/>
    </xf>
    <xf numFmtId="166" fontId="12" fillId="0" borderId="10" xfId="1" applyNumberFormat="1" applyFont="1" applyBorder="1" applyAlignment="1">
      <alignment horizontal="center"/>
    </xf>
    <xf numFmtId="165" fontId="8" fillId="0" borderId="10" xfId="1" applyNumberFormat="1" applyFont="1" applyBorder="1" applyAlignment="1">
      <alignment horizontal="center"/>
    </xf>
    <xf numFmtId="164" fontId="1" fillId="0" borderId="11" xfId="1" applyBorder="1"/>
    <xf numFmtId="164" fontId="7" fillId="0" borderId="14" xfId="1" applyFont="1" applyBorder="1" applyAlignment="1">
      <alignment horizontal="center"/>
    </xf>
    <xf numFmtId="165" fontId="4" fillId="0" borderId="21" xfId="1" applyNumberFormat="1" applyFont="1" applyBorder="1" applyAlignment="1">
      <alignment horizontal="center"/>
    </xf>
    <xf numFmtId="164" fontId="7" fillId="0" borderId="21" xfId="1" applyFon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166" fontId="7" fillId="0" borderId="21" xfId="1" applyNumberFormat="1" applyFont="1" applyBorder="1" applyAlignment="1">
      <alignment horizontal="center"/>
    </xf>
    <xf numFmtId="166" fontId="7" fillId="2" borderId="21" xfId="1" applyNumberFormat="1" applyFont="1" applyFill="1" applyBorder="1" applyAlignment="1">
      <alignment horizontal="center"/>
    </xf>
    <xf numFmtId="164" fontId="1" fillId="0" borderId="21" xfId="1" applyBorder="1" applyAlignment="1">
      <alignment horizontal="center"/>
    </xf>
    <xf numFmtId="164" fontId="1" fillId="0" borderId="22" xfId="1" applyBorder="1"/>
    <xf numFmtId="164" fontId="4" fillId="0" borderId="23" xfId="1" applyFont="1" applyBorder="1" applyAlignment="1">
      <alignment horizontal="center"/>
    </xf>
    <xf numFmtId="164" fontId="4" fillId="0" borderId="24" xfId="1" applyFont="1" applyBorder="1" applyAlignment="1">
      <alignment horizontal="center"/>
    </xf>
    <xf numFmtId="164" fontId="4" fillId="0" borderId="25" xfId="1" applyFont="1" applyBorder="1" applyAlignment="1">
      <alignment horizontal="center"/>
    </xf>
    <xf numFmtId="164" fontId="5" fillId="0" borderId="18" xfId="1" applyFont="1" applyBorder="1" applyAlignment="1">
      <alignment horizontal="center" vertical="center"/>
    </xf>
    <xf numFmtId="164" fontId="5" fillId="0" borderId="19" xfId="1" applyFont="1" applyBorder="1" applyAlignment="1">
      <alignment horizontal="center" vertical="center"/>
    </xf>
    <xf numFmtId="164" fontId="5" fillId="0" borderId="19" xfId="1" applyFont="1" applyBorder="1" applyAlignment="1">
      <alignment horizontal="center" vertical="center" wrapText="1"/>
    </xf>
    <xf numFmtId="164" fontId="5" fillId="0" borderId="19" xfId="1" applyFont="1" applyFill="1" applyBorder="1" applyAlignment="1">
      <alignment horizontal="center" vertical="center" wrapText="1"/>
    </xf>
    <xf numFmtId="164" fontId="5" fillId="0" borderId="26" xfId="1" applyFont="1" applyBorder="1" applyAlignment="1">
      <alignment horizontal="center" vertical="center"/>
    </xf>
    <xf numFmtId="164" fontId="1" fillId="0" borderId="15" xfId="1" applyBorder="1" applyAlignment="1">
      <alignment horizontal="center"/>
    </xf>
    <xf numFmtId="164" fontId="1" fillId="0" borderId="27" xfId="1" applyBorder="1" applyAlignment="1">
      <alignment horizontal="center"/>
    </xf>
    <xf numFmtId="164" fontId="4" fillId="0" borderId="28" xfId="1" applyFont="1" applyBorder="1" applyAlignment="1">
      <alignment horizontal="center"/>
    </xf>
    <xf numFmtId="164" fontId="1" fillId="0" borderId="29" xfId="1" applyBorder="1"/>
    <xf numFmtId="164" fontId="7" fillId="5" borderId="32" xfId="1" applyFont="1" applyFill="1" applyBorder="1" applyAlignment="1">
      <alignment horizontal="center"/>
    </xf>
    <xf numFmtId="165" fontId="1" fillId="0" borderId="33" xfId="1" applyNumberFormat="1" applyBorder="1" applyAlignment="1">
      <alignment horizontal="center"/>
    </xf>
    <xf numFmtId="49" fontId="1" fillId="0" borderId="34" xfId="1" applyNumberFormat="1" applyBorder="1" applyAlignment="1">
      <alignment horizontal="center"/>
    </xf>
    <xf numFmtId="166" fontId="1" fillId="0" borderId="33" xfId="1" applyNumberFormat="1" applyBorder="1" applyAlignment="1">
      <alignment horizontal="center"/>
    </xf>
    <xf numFmtId="166" fontId="8" fillId="0" borderId="35" xfId="1" applyNumberFormat="1" applyFont="1" applyBorder="1" applyAlignment="1">
      <alignment horizontal="center"/>
    </xf>
    <xf numFmtId="166" fontId="8" fillId="0" borderId="33" xfId="1" applyNumberFormat="1" applyFont="1" applyBorder="1" applyAlignment="1">
      <alignment horizontal="center"/>
    </xf>
    <xf numFmtId="164" fontId="1" fillId="0" borderId="36" xfId="1" applyBorder="1" applyAlignment="1">
      <alignment horizontal="center" wrapText="1"/>
    </xf>
    <xf numFmtId="164" fontId="7" fillId="5" borderId="37" xfId="1" applyFont="1" applyFill="1" applyBorder="1" applyAlignment="1">
      <alignment horizontal="center"/>
    </xf>
    <xf numFmtId="164" fontId="1" fillId="0" borderId="38" xfId="1" applyBorder="1" applyAlignment="1">
      <alignment horizontal="center" wrapText="1"/>
    </xf>
    <xf numFmtId="164" fontId="7" fillId="5" borderId="39" xfId="1" applyFont="1" applyFill="1" applyBorder="1" applyAlignment="1">
      <alignment horizontal="center"/>
    </xf>
    <xf numFmtId="165" fontId="1" fillId="0" borderId="40" xfId="1" applyNumberFormat="1" applyBorder="1" applyAlignment="1">
      <alignment horizontal="center"/>
    </xf>
    <xf numFmtId="164" fontId="1" fillId="0" borderId="41" xfId="1" applyBorder="1" applyAlignment="1">
      <alignment horizontal="center"/>
    </xf>
    <xf numFmtId="166" fontId="1" fillId="0" borderId="40" xfId="1" applyNumberFormat="1" applyBorder="1" applyAlignment="1">
      <alignment horizontal="center"/>
    </xf>
    <xf numFmtId="166" fontId="8" fillId="0" borderId="42" xfId="1" applyNumberFormat="1" applyFont="1" applyBorder="1" applyAlignment="1">
      <alignment horizontal="center"/>
    </xf>
    <xf numFmtId="166" fontId="8" fillId="0" borderId="40" xfId="1" applyNumberFormat="1" applyFont="1" applyBorder="1" applyAlignment="1">
      <alignment horizontal="center"/>
    </xf>
    <xf numFmtId="165" fontId="8" fillId="0" borderId="40" xfId="1" applyNumberFormat="1" applyFont="1" applyBorder="1" applyAlignment="1">
      <alignment horizontal="center"/>
    </xf>
    <xf numFmtId="164" fontId="1" fillId="0" borderId="43" xfId="1" applyBorder="1" applyAlignment="1">
      <alignment horizontal="center"/>
    </xf>
    <xf numFmtId="164" fontId="7" fillId="0" borderId="15" xfId="1" applyFont="1" applyBorder="1" applyAlignment="1">
      <alignment horizontal="center"/>
    </xf>
    <xf numFmtId="165" fontId="4" fillId="0" borderId="28" xfId="1" applyNumberFormat="1" applyFont="1" applyBorder="1" applyAlignment="1">
      <alignment horizontal="center"/>
    </xf>
    <xf numFmtId="164" fontId="7" fillId="0" borderId="29" xfId="1" applyFont="1" applyBorder="1" applyAlignment="1">
      <alignment horizontal="center"/>
    </xf>
    <xf numFmtId="166" fontId="1" fillId="0" borderId="29" xfId="1" applyNumberFormat="1" applyBorder="1" applyAlignment="1">
      <alignment horizontal="center"/>
    </xf>
    <xf numFmtId="166" fontId="7" fillId="0" borderId="44" xfId="1" applyNumberFormat="1" applyFont="1" applyBorder="1" applyAlignment="1">
      <alignment horizontal="center"/>
    </xf>
    <xf numFmtId="166" fontId="7" fillId="0" borderId="29" xfId="1" applyNumberFormat="1" applyFont="1" applyBorder="1" applyAlignment="1">
      <alignment horizontal="center"/>
    </xf>
    <xf numFmtId="166" fontId="7" fillId="2" borderId="28" xfId="1" applyNumberFormat="1" applyFont="1" applyFill="1" applyBorder="1" applyAlignment="1">
      <alignment horizontal="center"/>
    </xf>
    <xf numFmtId="164" fontId="1" fillId="0" borderId="20" xfId="1" applyBorder="1" applyAlignment="1">
      <alignment horizontal="center"/>
    </xf>
    <xf numFmtId="164" fontId="4" fillId="0" borderId="0" xfId="1" applyFont="1"/>
    <xf numFmtId="164" fontId="4" fillId="0" borderId="29" xfId="1" applyFont="1" applyBorder="1"/>
    <xf numFmtId="166" fontId="12" fillId="0" borderId="33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4" borderId="1" xfId="1" applyNumberFormat="1" applyFont="1" applyFill="1" applyBorder="1" applyAlignment="1">
      <alignment horizontal="center"/>
    </xf>
    <xf numFmtId="166" fontId="12" fillId="0" borderId="40" xfId="1" applyNumberFormat="1" applyFont="1" applyBorder="1" applyAlignment="1">
      <alignment horizontal="center"/>
    </xf>
    <xf numFmtId="164" fontId="17" fillId="0" borderId="0" xfId="1" applyFont="1"/>
    <xf numFmtId="165" fontId="4" fillId="0" borderId="33" xfId="1" applyNumberFormat="1" applyFont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165" fontId="4" fillId="0" borderId="40" xfId="1" applyNumberFormat="1" applyFont="1" applyBorder="1" applyAlignment="1">
      <alignment horizontal="center"/>
    </xf>
    <xf numFmtId="164" fontId="4" fillId="0" borderId="0" xfId="1" applyFont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165" fontId="4" fillId="6" borderId="16" xfId="1" applyNumberFormat="1" applyFont="1" applyFill="1" applyBorder="1" applyAlignment="1">
      <alignment horizontal="center"/>
    </xf>
    <xf numFmtId="165" fontId="4" fillId="4" borderId="16" xfId="1" applyNumberFormat="1" applyFont="1" applyFill="1" applyBorder="1" applyAlignment="1">
      <alignment horizontal="center"/>
    </xf>
    <xf numFmtId="165" fontId="4" fillId="0" borderId="10" xfId="1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0" fillId="12" borderId="15" xfId="0" applyFont="1" applyFill="1" applyBorder="1" applyAlignment="1">
      <alignment horizontal="left" vertical="center"/>
    </xf>
    <xf numFmtId="0" fontId="19" fillId="12" borderId="17" xfId="0" applyFont="1" applyFill="1" applyBorder="1" applyAlignment="1">
      <alignment horizontal="center" vertical="center"/>
    </xf>
    <xf numFmtId="0" fontId="19" fillId="12" borderId="20" xfId="0" applyFont="1" applyFill="1" applyBorder="1" applyAlignment="1">
      <alignment horizontal="center" vertical="center"/>
    </xf>
    <xf numFmtId="0" fontId="19" fillId="12" borderId="45" xfId="0" applyFont="1" applyFill="1" applyBorder="1" applyAlignment="1">
      <alignment horizontal="center" vertical="center"/>
    </xf>
    <xf numFmtId="0" fontId="20" fillId="11" borderId="50" xfId="0" applyFont="1" applyFill="1" applyBorder="1"/>
    <xf numFmtId="0" fontId="19" fillId="11" borderId="51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9" fillId="0" borderId="4" xfId="0" applyFont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9" fillId="0" borderId="7" xfId="0" applyFont="1" applyBorder="1"/>
    <xf numFmtId="0" fontId="19" fillId="0" borderId="9" xfId="0" applyFont="1" applyBorder="1"/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13" borderId="13" xfId="0" applyFont="1" applyFill="1" applyBorder="1"/>
    <xf numFmtId="0" fontId="19" fillId="13" borderId="12" xfId="0" applyFont="1" applyFill="1" applyBorder="1" applyAlignment="1">
      <alignment horizontal="center"/>
    </xf>
    <xf numFmtId="0" fontId="19" fillId="13" borderId="5" xfId="0" applyFont="1" applyFill="1" applyBorder="1" applyAlignment="1">
      <alignment horizontal="center"/>
    </xf>
    <xf numFmtId="0" fontId="19" fillId="13" borderId="6" xfId="0" applyFont="1" applyFill="1" applyBorder="1" applyAlignment="1">
      <alignment horizontal="center"/>
    </xf>
    <xf numFmtId="0" fontId="10" fillId="13" borderId="46" xfId="0" applyFont="1" applyFill="1" applyBorder="1"/>
    <xf numFmtId="0" fontId="19" fillId="13" borderId="47" xfId="0" applyFont="1" applyFill="1" applyBorder="1" applyAlignment="1">
      <alignment horizontal="center"/>
    </xf>
    <xf numFmtId="0" fontId="19" fillId="13" borderId="48" xfId="0" applyFont="1" applyFill="1" applyBorder="1" applyAlignment="1">
      <alignment horizontal="center"/>
    </xf>
    <xf numFmtId="0" fontId="19" fillId="13" borderId="49" xfId="0" applyFont="1" applyFill="1" applyBorder="1" applyAlignment="1">
      <alignment horizontal="center"/>
    </xf>
    <xf numFmtId="164" fontId="5" fillId="7" borderId="30" xfId="1" applyFont="1" applyFill="1" applyBorder="1" applyAlignment="1">
      <alignment horizontal="center"/>
    </xf>
    <xf numFmtId="164" fontId="5" fillId="7" borderId="28" xfId="1" applyFont="1" applyFill="1" applyBorder="1" applyAlignment="1">
      <alignment horizontal="center"/>
    </xf>
    <xf numFmtId="164" fontId="5" fillId="7" borderId="28" xfId="1" applyFont="1" applyFill="1" applyBorder="1" applyAlignment="1">
      <alignment horizontal="center" wrapText="1"/>
    </xf>
    <xf numFmtId="164" fontId="5" fillId="14" borderId="28" xfId="1" applyFont="1" applyFill="1" applyBorder="1" applyAlignment="1">
      <alignment horizontal="center" wrapText="1"/>
    </xf>
    <xf numFmtId="164" fontId="5" fillId="7" borderId="31" xfId="1" applyFont="1" applyFill="1" applyBorder="1" applyAlignment="1">
      <alignment horizontal="center"/>
    </xf>
    <xf numFmtId="164" fontId="5" fillId="14" borderId="28" xfId="1" applyFont="1" applyFill="1" applyBorder="1" applyAlignment="1">
      <alignment horizontal="center"/>
    </xf>
  </cellXfs>
  <cellStyles count="3">
    <cellStyle name="Excel Built-in Normal" xfId="1" xr:uid="{47A3B736-1799-468B-A378-C624EB4C2933}"/>
    <cellStyle name="Normální" xfId="0" builtinId="0"/>
    <cellStyle name="Normální 2" xfId="2" xr:uid="{B08CD174-BFFA-4E1C-A0EC-D0E64A6492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B17A-7E28-4D58-9115-6199E4F09894}">
  <dimension ref="A1:E20"/>
  <sheetViews>
    <sheetView tabSelected="1" workbookViewId="0"/>
  </sheetViews>
  <sheetFormatPr defaultRowHeight="13.8"/>
  <cols>
    <col min="1" max="1" width="15" customWidth="1"/>
    <col min="2" max="3" width="13.59765625" customWidth="1"/>
    <col min="4" max="4" width="13" customWidth="1"/>
    <col min="5" max="5" width="14.296875" customWidth="1"/>
  </cols>
  <sheetData>
    <row r="1" spans="1:5" ht="28.5" customHeight="1">
      <c r="A1" s="149" t="s">
        <v>595</v>
      </c>
      <c r="B1" s="149"/>
      <c r="C1" s="149"/>
    </row>
    <row r="2" spans="1:5" ht="14.4" thickBot="1"/>
    <row r="3" spans="1:5" ht="28.5" customHeight="1">
      <c r="A3" s="168"/>
      <c r="B3" s="169" t="s">
        <v>575</v>
      </c>
      <c r="C3" s="170"/>
      <c r="D3" s="170" t="s">
        <v>576</v>
      </c>
      <c r="E3" s="171"/>
    </row>
    <row r="4" spans="1:5" ht="14.4" thickBot="1">
      <c r="A4" s="172"/>
      <c r="B4" s="173" t="s">
        <v>12</v>
      </c>
      <c r="C4" s="174" t="s">
        <v>565</v>
      </c>
      <c r="D4" s="174" t="s">
        <v>12</v>
      </c>
      <c r="E4" s="175" t="s">
        <v>565</v>
      </c>
    </row>
    <row r="5" spans="1:5">
      <c r="A5" s="160" t="s">
        <v>566</v>
      </c>
      <c r="B5" s="161">
        <v>6</v>
      </c>
      <c r="C5" s="161">
        <v>38.57</v>
      </c>
      <c r="D5" s="162"/>
      <c r="E5" s="163"/>
    </row>
    <row r="6" spans="1:5">
      <c r="A6" s="164" t="s">
        <v>567</v>
      </c>
      <c r="B6" s="158">
        <v>37</v>
      </c>
      <c r="C6" s="158">
        <v>323.58999999999997</v>
      </c>
      <c r="D6" s="159"/>
      <c r="E6" s="150"/>
    </row>
    <row r="7" spans="1:5">
      <c r="A7" s="164" t="s">
        <v>568</v>
      </c>
      <c r="B7" s="158">
        <v>22</v>
      </c>
      <c r="C7" s="158">
        <v>89.26</v>
      </c>
      <c r="D7" s="159">
        <v>3</v>
      </c>
      <c r="E7" s="150">
        <v>5.98</v>
      </c>
    </row>
    <row r="8" spans="1:5">
      <c r="A8" s="164" t="s">
        <v>569</v>
      </c>
      <c r="B8" s="158">
        <v>63</v>
      </c>
      <c r="C8" s="158">
        <v>552.15</v>
      </c>
      <c r="D8" s="159">
        <v>9</v>
      </c>
      <c r="E8" s="150">
        <v>27.76</v>
      </c>
    </row>
    <row r="9" spans="1:5">
      <c r="A9" s="164" t="s">
        <v>570</v>
      </c>
      <c r="B9" s="158">
        <v>65</v>
      </c>
      <c r="C9" s="158">
        <v>536.57000000000005</v>
      </c>
      <c r="D9" s="159">
        <v>14</v>
      </c>
      <c r="E9" s="150">
        <v>50.75</v>
      </c>
    </row>
    <row r="10" spans="1:5">
      <c r="A10" s="164" t="s">
        <v>571</v>
      </c>
      <c r="B10" s="158">
        <v>65</v>
      </c>
      <c r="C10" s="158">
        <v>484.94</v>
      </c>
      <c r="D10" s="159">
        <v>14</v>
      </c>
      <c r="E10" s="150">
        <v>39.36</v>
      </c>
    </row>
    <row r="11" spans="1:5">
      <c r="A11" s="164" t="s">
        <v>572</v>
      </c>
      <c r="B11" s="158">
        <v>59</v>
      </c>
      <c r="C11" s="158">
        <v>400.79</v>
      </c>
      <c r="D11" s="159">
        <v>14</v>
      </c>
      <c r="E11" s="150">
        <v>47.09</v>
      </c>
    </row>
    <row r="12" spans="1:5">
      <c r="A12" s="164" t="s">
        <v>573</v>
      </c>
      <c r="B12" s="158">
        <v>54</v>
      </c>
      <c r="C12" s="158">
        <v>338.8</v>
      </c>
      <c r="D12" s="159">
        <v>9</v>
      </c>
      <c r="E12" s="150">
        <v>28.33</v>
      </c>
    </row>
    <row r="13" spans="1:5" ht="14.4" thickBot="1">
      <c r="A13" s="165" t="s">
        <v>574</v>
      </c>
      <c r="B13" s="166">
        <v>30</v>
      </c>
      <c r="C13" s="166">
        <v>88.87</v>
      </c>
      <c r="D13" s="167">
        <v>5</v>
      </c>
      <c r="E13" s="151">
        <v>7.7</v>
      </c>
    </row>
    <row r="14" spans="1:5" ht="16.2" thickBot="1">
      <c r="A14" s="156" t="s">
        <v>577</v>
      </c>
      <c r="B14" s="157">
        <f>SUM(B5:B13)</f>
        <v>401</v>
      </c>
      <c r="C14" s="157">
        <f t="shared" ref="C14:E14" si="0">SUM(C5:C13)</f>
        <v>2853.54</v>
      </c>
      <c r="D14" s="157">
        <f t="shared" si="0"/>
        <v>68</v>
      </c>
      <c r="E14" s="157">
        <f t="shared" si="0"/>
        <v>206.96999999999997</v>
      </c>
    </row>
    <row r="15" spans="1:5" ht="16.2" thickBot="1">
      <c r="A15" s="152" t="s">
        <v>577</v>
      </c>
      <c r="B15" s="153" t="s">
        <v>593</v>
      </c>
      <c r="C15" s="154">
        <v>469</v>
      </c>
      <c r="D15" s="153" t="s">
        <v>565</v>
      </c>
      <c r="E15" s="155">
        <v>3060.51</v>
      </c>
    </row>
    <row r="17" spans="1:5" ht="28.2" customHeight="1">
      <c r="A17" s="148" t="s">
        <v>594</v>
      </c>
      <c r="B17" s="148"/>
      <c r="C17" s="148"/>
      <c r="D17" s="18" t="s">
        <v>582</v>
      </c>
      <c r="E17" s="18" t="s">
        <v>581</v>
      </c>
    </row>
    <row r="18" spans="1:5">
      <c r="A18" t="s">
        <v>578</v>
      </c>
    </row>
    <row r="19" spans="1:5">
      <c r="A19" t="s">
        <v>580</v>
      </c>
    </row>
    <row r="20" spans="1:5">
      <c r="A20" t="s">
        <v>579</v>
      </c>
    </row>
  </sheetData>
  <mergeCells count="3">
    <mergeCell ref="B3:C3"/>
    <mergeCell ref="D3:E3"/>
    <mergeCell ref="A17:C1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64C1-FA97-4B04-90E3-644702A9DAF6}">
  <sheetPr filterMode="1"/>
  <dimension ref="A1:AMH144"/>
  <sheetViews>
    <sheetView workbookViewId="0">
      <selection activeCell="A2" sqref="A2"/>
    </sheetView>
  </sheetViews>
  <sheetFormatPr defaultColWidth="9.09765625" defaultRowHeight="13.8"/>
  <cols>
    <col min="1" max="1" width="13.09765625" style="1" customWidth="1"/>
    <col min="2" max="2" width="9.19921875" style="133" customWidth="1"/>
    <col min="3" max="3" width="13.09765625" style="1" customWidth="1"/>
    <col min="4" max="4" width="13" style="1" customWidth="1"/>
    <col min="5" max="5" width="6.8984375" style="1" customWidth="1"/>
    <col min="6" max="6" width="15" style="1" customWidth="1"/>
    <col min="7" max="7" width="11.5" style="1" customWidth="1"/>
    <col min="8" max="8" width="7.59765625" style="1" customWidth="1"/>
    <col min="9" max="9" width="10.5" style="1" customWidth="1"/>
    <col min="10" max="10" width="9.19921875" style="1" customWidth="1"/>
    <col min="11" max="11" width="19.69921875" style="1" customWidth="1"/>
    <col min="12" max="12" width="10.09765625" style="1" customWidth="1"/>
    <col min="13" max="1022" width="9.09765625" style="1" customWidth="1"/>
    <col min="1023" max="16384" width="9.09765625" style="12"/>
  </cols>
  <sheetData>
    <row r="1" spans="1:12" s="1" customFormat="1" ht="15" customHeight="1" thickBot="1">
      <c r="B1" s="133"/>
      <c r="C1" s="96" t="s">
        <v>0</v>
      </c>
      <c r="D1" s="97"/>
      <c r="E1" s="97"/>
      <c r="F1" s="97" t="s">
        <v>1</v>
      </c>
      <c r="G1" s="97"/>
      <c r="H1" s="98"/>
    </row>
    <row r="2" spans="1:12" s="66" customFormat="1" ht="85.5" customHeight="1" thickBot="1">
      <c r="A2" s="99" t="s">
        <v>2</v>
      </c>
      <c r="B2" s="100" t="s">
        <v>3</v>
      </c>
      <c r="C2" s="101" t="s">
        <v>4</v>
      </c>
      <c r="D2" s="101" t="s">
        <v>5</v>
      </c>
      <c r="E2" s="102" t="s">
        <v>6</v>
      </c>
      <c r="F2" s="101" t="s">
        <v>7</v>
      </c>
      <c r="G2" s="101" t="s">
        <v>5</v>
      </c>
      <c r="H2" s="102" t="s">
        <v>6</v>
      </c>
      <c r="I2" s="102" t="s">
        <v>8</v>
      </c>
      <c r="J2" s="101" t="s">
        <v>9</v>
      </c>
      <c r="K2" s="100" t="s">
        <v>10</v>
      </c>
      <c r="L2" s="103" t="s">
        <v>588</v>
      </c>
    </row>
    <row r="3" spans="1:12" s="1" customFormat="1" ht="21" customHeight="1" thickBot="1">
      <c r="A3" s="19" t="s">
        <v>11</v>
      </c>
      <c r="B3" s="20" t="s">
        <v>12</v>
      </c>
      <c r="C3" s="20" t="s">
        <v>13</v>
      </c>
      <c r="D3" s="20" t="s">
        <v>14</v>
      </c>
      <c r="E3" s="67" t="s">
        <v>12</v>
      </c>
      <c r="F3" s="20" t="s">
        <v>13</v>
      </c>
      <c r="G3" s="20" t="s">
        <v>14</v>
      </c>
      <c r="H3" s="67" t="s">
        <v>12</v>
      </c>
      <c r="I3" s="67" t="s">
        <v>14</v>
      </c>
      <c r="J3" s="20"/>
      <c r="K3" s="20"/>
      <c r="L3" s="21"/>
    </row>
    <row r="4" spans="1:12" s="1" customFormat="1" ht="18" customHeight="1">
      <c r="A4" s="68" t="s">
        <v>15</v>
      </c>
      <c r="B4" s="144">
        <v>1</v>
      </c>
      <c r="C4" s="70" t="s">
        <v>16</v>
      </c>
      <c r="D4" s="71">
        <v>5.77</v>
      </c>
      <c r="E4" s="69">
        <v>1</v>
      </c>
      <c r="F4" s="72" t="s">
        <v>17</v>
      </c>
      <c r="G4" s="72">
        <v>6.5072999999999999</v>
      </c>
      <c r="H4" s="69">
        <v>1</v>
      </c>
      <c r="I4" s="73">
        <v>12.2773</v>
      </c>
      <c r="J4" s="74" t="s">
        <v>18</v>
      </c>
      <c r="K4" s="75" t="s">
        <v>19</v>
      </c>
      <c r="L4" s="76" t="s">
        <v>584</v>
      </c>
    </row>
    <row r="5" spans="1:12" s="1" customFormat="1" ht="18" customHeight="1">
      <c r="A5" s="77" t="s">
        <v>20</v>
      </c>
      <c r="B5" s="65">
        <v>1</v>
      </c>
      <c r="C5" s="23" t="s">
        <v>21</v>
      </c>
      <c r="D5" s="24">
        <v>5.86</v>
      </c>
      <c r="E5" s="22">
        <v>1</v>
      </c>
      <c r="F5" s="25" t="s">
        <v>22</v>
      </c>
      <c r="G5" s="25">
        <v>6.54</v>
      </c>
      <c r="H5" s="22">
        <v>1</v>
      </c>
      <c r="I5" s="26">
        <v>12.4</v>
      </c>
      <c r="J5" s="27" t="s">
        <v>18</v>
      </c>
      <c r="K5" s="28" t="s">
        <v>23</v>
      </c>
      <c r="L5" s="78" t="s">
        <v>584</v>
      </c>
    </row>
    <row r="6" spans="1:12" s="1" customFormat="1" ht="18" customHeight="1">
      <c r="A6" s="77" t="s">
        <v>24</v>
      </c>
      <c r="B6" s="65">
        <v>1</v>
      </c>
      <c r="C6" s="23" t="s">
        <v>25</v>
      </c>
      <c r="D6" s="24">
        <v>6.05</v>
      </c>
      <c r="E6" s="22">
        <v>1</v>
      </c>
      <c r="F6" s="25" t="s">
        <v>22</v>
      </c>
      <c r="G6" s="25">
        <v>6.54</v>
      </c>
      <c r="H6" s="22">
        <v>1</v>
      </c>
      <c r="I6" s="26">
        <v>12.59</v>
      </c>
      <c r="J6" s="27" t="s">
        <v>18</v>
      </c>
      <c r="K6" s="28" t="s">
        <v>19</v>
      </c>
      <c r="L6" s="78" t="s">
        <v>584</v>
      </c>
    </row>
    <row r="7" spans="1:12" s="1" customFormat="1" ht="18" customHeight="1">
      <c r="A7" s="77" t="s">
        <v>26</v>
      </c>
      <c r="B7" s="65">
        <v>4</v>
      </c>
      <c r="C7" s="23" t="s">
        <v>27</v>
      </c>
      <c r="D7" s="24">
        <v>7.7910000000000004</v>
      </c>
      <c r="E7" s="22">
        <v>1</v>
      </c>
      <c r="F7" s="25" t="s">
        <v>28</v>
      </c>
      <c r="G7" s="25">
        <v>6.9977999999999998</v>
      </c>
      <c r="H7" s="22">
        <v>1</v>
      </c>
      <c r="I7" s="26">
        <v>59.155200000000001</v>
      </c>
      <c r="J7" s="25" t="s">
        <v>18</v>
      </c>
      <c r="K7" s="28" t="s">
        <v>19</v>
      </c>
      <c r="L7" s="78" t="s">
        <v>584</v>
      </c>
    </row>
    <row r="8" spans="1:12" s="1" customFormat="1" ht="18" customHeight="1">
      <c r="A8" s="77" t="s">
        <v>29</v>
      </c>
      <c r="B8" s="65">
        <v>2</v>
      </c>
      <c r="C8" s="23" t="s">
        <v>30</v>
      </c>
      <c r="D8" s="24">
        <v>6.04</v>
      </c>
      <c r="E8" s="22">
        <v>1</v>
      </c>
      <c r="F8" s="25" t="s">
        <v>31</v>
      </c>
      <c r="G8" s="25">
        <v>7.5</v>
      </c>
      <c r="H8" s="22">
        <v>1</v>
      </c>
      <c r="I8" s="26">
        <v>27.08</v>
      </c>
      <c r="J8" s="25" t="s">
        <v>18</v>
      </c>
      <c r="K8" s="28" t="s">
        <v>19</v>
      </c>
      <c r="L8" s="78" t="s">
        <v>584</v>
      </c>
    </row>
    <row r="9" spans="1:12" s="1" customFormat="1" ht="27" hidden="1" customHeight="1">
      <c r="A9" s="77" t="s">
        <v>32</v>
      </c>
      <c r="B9" s="29">
        <v>4</v>
      </c>
      <c r="C9" s="30" t="s">
        <v>33</v>
      </c>
      <c r="D9" s="31">
        <v>9.4290000000000003</v>
      </c>
      <c r="E9" s="29">
        <v>1</v>
      </c>
      <c r="F9" s="32" t="s">
        <v>34</v>
      </c>
      <c r="G9" s="32">
        <v>8.6495999999999995</v>
      </c>
      <c r="H9" s="29">
        <v>1</v>
      </c>
      <c r="I9" s="33">
        <f>D9+G9</f>
        <v>18.078600000000002</v>
      </c>
      <c r="J9" s="32" t="s">
        <v>18</v>
      </c>
      <c r="K9" s="34" t="s">
        <v>35</v>
      </c>
      <c r="L9" s="79" t="s">
        <v>589</v>
      </c>
    </row>
    <row r="10" spans="1:12" s="1" customFormat="1" ht="30.75" hidden="1" customHeight="1">
      <c r="A10" s="77" t="s">
        <v>36</v>
      </c>
      <c r="B10" s="29">
        <v>3</v>
      </c>
      <c r="C10" s="30" t="s">
        <v>37</v>
      </c>
      <c r="D10" s="31">
        <v>6.2</v>
      </c>
      <c r="E10" s="29">
        <v>1</v>
      </c>
      <c r="F10" s="32" t="s">
        <v>38</v>
      </c>
      <c r="G10" s="32">
        <v>3.9527999999999999</v>
      </c>
      <c r="H10" s="29">
        <v>1</v>
      </c>
      <c r="I10" s="33">
        <f t="shared" ref="I10:I12" si="0">D10+G10</f>
        <v>10.152799999999999</v>
      </c>
      <c r="J10" s="32" t="s">
        <v>18</v>
      </c>
      <c r="K10" s="34" t="s">
        <v>35</v>
      </c>
      <c r="L10" s="79" t="s">
        <v>589</v>
      </c>
    </row>
    <row r="11" spans="1:12" s="1" customFormat="1" ht="27.75" hidden="1" customHeight="1">
      <c r="A11" s="77" t="s">
        <v>39</v>
      </c>
      <c r="B11" s="29">
        <v>1</v>
      </c>
      <c r="C11" s="30" t="s">
        <v>40</v>
      </c>
      <c r="D11" s="31">
        <v>7.29</v>
      </c>
      <c r="E11" s="29">
        <v>1</v>
      </c>
      <c r="F11" s="32" t="s">
        <v>41</v>
      </c>
      <c r="G11" s="32">
        <v>5.024</v>
      </c>
      <c r="H11" s="29">
        <v>1</v>
      </c>
      <c r="I11" s="33">
        <f t="shared" si="0"/>
        <v>12.314</v>
      </c>
      <c r="J11" s="32" t="s">
        <v>18</v>
      </c>
      <c r="K11" s="34" t="s">
        <v>42</v>
      </c>
      <c r="L11" s="79" t="s">
        <v>589</v>
      </c>
    </row>
    <row r="12" spans="1:12" s="1" customFormat="1" ht="28.5" hidden="1" customHeight="1">
      <c r="A12" s="77" t="s">
        <v>43</v>
      </c>
      <c r="B12" s="29">
        <v>1</v>
      </c>
      <c r="C12" s="30" t="s">
        <v>44</v>
      </c>
      <c r="D12" s="31">
        <v>6.79</v>
      </c>
      <c r="E12" s="29">
        <v>1</v>
      </c>
      <c r="F12" s="32" t="s">
        <v>45</v>
      </c>
      <c r="G12" s="32">
        <v>3.9039999999999999</v>
      </c>
      <c r="H12" s="29">
        <v>1</v>
      </c>
      <c r="I12" s="33">
        <f t="shared" si="0"/>
        <v>10.693999999999999</v>
      </c>
      <c r="J12" s="32" t="s">
        <v>18</v>
      </c>
      <c r="K12" s="34" t="s">
        <v>35</v>
      </c>
      <c r="L12" s="79" t="s">
        <v>589</v>
      </c>
    </row>
    <row r="13" spans="1:12" s="1" customFormat="1" ht="18" customHeight="1">
      <c r="A13" s="77" t="s">
        <v>46</v>
      </c>
      <c r="B13" s="65">
        <v>19</v>
      </c>
      <c r="C13" s="23" t="s">
        <v>47</v>
      </c>
      <c r="D13" s="24">
        <v>2.952</v>
      </c>
      <c r="E13" s="22">
        <v>2</v>
      </c>
      <c r="F13" s="25" t="s">
        <v>48</v>
      </c>
      <c r="G13" s="25">
        <v>3.2</v>
      </c>
      <c r="H13" s="22">
        <v>2</v>
      </c>
      <c r="I13" s="26">
        <v>233.77600000000001</v>
      </c>
      <c r="J13" s="25" t="s">
        <v>49</v>
      </c>
      <c r="K13" s="28" t="s">
        <v>50</v>
      </c>
      <c r="L13" s="78" t="s">
        <v>587</v>
      </c>
    </row>
    <row r="14" spans="1:12" s="1" customFormat="1" ht="18" customHeight="1">
      <c r="A14" s="77" t="s">
        <v>51</v>
      </c>
      <c r="B14" s="65">
        <v>19</v>
      </c>
      <c r="C14" s="23" t="s">
        <v>52</v>
      </c>
      <c r="D14" s="24">
        <v>2.88</v>
      </c>
      <c r="E14" s="22">
        <v>2</v>
      </c>
      <c r="F14" s="25" t="s">
        <v>53</v>
      </c>
      <c r="G14" s="25">
        <v>3.1375000000000002</v>
      </c>
      <c r="H14" s="22">
        <v>2</v>
      </c>
      <c r="I14" s="26">
        <v>228.66499999999999</v>
      </c>
      <c r="J14" s="25" t="s">
        <v>54</v>
      </c>
      <c r="K14" s="28" t="s">
        <v>50</v>
      </c>
      <c r="L14" s="78" t="s">
        <v>587</v>
      </c>
    </row>
    <row r="15" spans="1:12" s="1" customFormat="1" ht="18" customHeight="1">
      <c r="A15" s="77" t="s">
        <v>55</v>
      </c>
      <c r="B15" s="65">
        <v>19</v>
      </c>
      <c r="C15" s="23" t="s">
        <v>56</v>
      </c>
      <c r="D15" s="24">
        <v>2.5760000000000001</v>
      </c>
      <c r="E15" s="22">
        <v>2</v>
      </c>
      <c r="F15" s="25" t="s">
        <v>57</v>
      </c>
      <c r="G15" s="25">
        <v>2.8313999999999999</v>
      </c>
      <c r="H15" s="22">
        <v>2</v>
      </c>
      <c r="I15" s="26">
        <v>205.4812</v>
      </c>
      <c r="J15" s="25" t="s">
        <v>58</v>
      </c>
      <c r="K15" s="28" t="s">
        <v>50</v>
      </c>
      <c r="L15" s="78" t="s">
        <v>587</v>
      </c>
    </row>
    <row r="16" spans="1:12" s="1" customFormat="1" ht="18" customHeight="1">
      <c r="A16" s="77" t="s">
        <v>59</v>
      </c>
      <c r="B16" s="65">
        <v>15</v>
      </c>
      <c r="C16" s="23" t="s">
        <v>60</v>
      </c>
      <c r="D16" s="24">
        <v>2</v>
      </c>
      <c r="E16" s="22">
        <v>2</v>
      </c>
      <c r="F16" s="25" t="s">
        <v>61</v>
      </c>
      <c r="G16" s="25">
        <v>2.4243999999999999</v>
      </c>
      <c r="H16" s="22">
        <v>2</v>
      </c>
      <c r="I16" s="26">
        <v>132.732</v>
      </c>
      <c r="J16" s="25" t="s">
        <v>62</v>
      </c>
      <c r="K16" s="28" t="s">
        <v>50</v>
      </c>
      <c r="L16" s="78" t="s">
        <v>587</v>
      </c>
    </row>
    <row r="17" spans="1:12" s="1" customFormat="1" ht="18" customHeight="1">
      <c r="A17" s="77" t="s">
        <v>63</v>
      </c>
      <c r="B17" s="65">
        <v>4</v>
      </c>
      <c r="C17" s="23" t="s">
        <v>64</v>
      </c>
      <c r="D17" s="24">
        <v>2.86</v>
      </c>
      <c r="E17" s="22">
        <v>2</v>
      </c>
      <c r="F17" s="25" t="s">
        <v>65</v>
      </c>
      <c r="G17" s="25">
        <v>3.3639999999999999</v>
      </c>
      <c r="H17" s="22">
        <v>2</v>
      </c>
      <c r="I17" s="26">
        <v>49.792000000000002</v>
      </c>
      <c r="J17" s="25" t="s">
        <v>62</v>
      </c>
      <c r="K17" s="28" t="s">
        <v>591</v>
      </c>
      <c r="L17" s="78" t="s">
        <v>587</v>
      </c>
    </row>
    <row r="18" spans="1:12" s="1" customFormat="1" ht="18" customHeight="1">
      <c r="A18" s="77" t="s">
        <v>66</v>
      </c>
      <c r="B18" s="65">
        <v>19</v>
      </c>
      <c r="C18" s="23" t="s">
        <v>67</v>
      </c>
      <c r="D18" s="24">
        <v>2.0312999999999999</v>
      </c>
      <c r="E18" s="22">
        <v>2</v>
      </c>
      <c r="F18" s="25" t="s">
        <v>68</v>
      </c>
      <c r="G18" s="25">
        <v>2.2656000000000001</v>
      </c>
      <c r="H18" s="22">
        <v>2</v>
      </c>
      <c r="I18" s="26">
        <v>163.28219999999999</v>
      </c>
      <c r="J18" s="25" t="s">
        <v>69</v>
      </c>
      <c r="K18" s="28" t="s">
        <v>50</v>
      </c>
      <c r="L18" s="78" t="s">
        <v>587</v>
      </c>
    </row>
    <row r="19" spans="1:12" s="1" customFormat="1" ht="18" customHeight="1">
      <c r="A19" s="77" t="s">
        <v>70</v>
      </c>
      <c r="B19" s="65">
        <v>10</v>
      </c>
      <c r="C19" s="23" t="s">
        <v>71</v>
      </c>
      <c r="D19" s="24">
        <v>1.2</v>
      </c>
      <c r="E19" s="22">
        <v>1</v>
      </c>
      <c r="F19" s="25" t="s">
        <v>72</v>
      </c>
      <c r="G19" s="25">
        <v>1.1399999999999999</v>
      </c>
      <c r="H19" s="22">
        <v>1</v>
      </c>
      <c r="I19" s="26">
        <v>23.4</v>
      </c>
      <c r="J19" s="25" t="s">
        <v>73</v>
      </c>
      <c r="K19" s="28" t="s">
        <v>74</v>
      </c>
      <c r="L19" s="78" t="s">
        <v>587</v>
      </c>
    </row>
    <row r="20" spans="1:12" s="1" customFormat="1" ht="18" customHeight="1">
      <c r="A20" s="77" t="s">
        <v>75</v>
      </c>
      <c r="B20" s="65">
        <v>1</v>
      </c>
      <c r="C20" s="35" t="s">
        <v>76</v>
      </c>
      <c r="D20" s="24">
        <v>0.17</v>
      </c>
      <c r="E20" s="22">
        <v>1</v>
      </c>
      <c r="F20" s="35" t="s">
        <v>76</v>
      </c>
      <c r="G20" s="25">
        <v>0.17</v>
      </c>
      <c r="H20" s="22">
        <v>1</v>
      </c>
      <c r="I20" s="26">
        <f>G20+D20</f>
        <v>0.34</v>
      </c>
      <c r="J20" s="27" t="s">
        <v>73</v>
      </c>
      <c r="K20" s="35" t="s">
        <v>74</v>
      </c>
      <c r="L20" s="78" t="s">
        <v>587</v>
      </c>
    </row>
    <row r="21" spans="1:12" s="1" customFormat="1" ht="18" customHeight="1">
      <c r="A21" s="77" t="s">
        <v>77</v>
      </c>
      <c r="B21" s="65">
        <v>1</v>
      </c>
      <c r="C21" s="35" t="s">
        <v>78</v>
      </c>
      <c r="D21" s="24">
        <v>3.4950000000000001</v>
      </c>
      <c r="E21" s="22">
        <v>1</v>
      </c>
      <c r="F21" s="35" t="s">
        <v>78</v>
      </c>
      <c r="G21" s="25">
        <v>3.4950000000000001</v>
      </c>
      <c r="H21" s="22">
        <v>1</v>
      </c>
      <c r="I21" s="26">
        <v>6.99</v>
      </c>
      <c r="J21" s="27" t="s">
        <v>18</v>
      </c>
      <c r="K21" s="35" t="s">
        <v>79</v>
      </c>
      <c r="L21" s="78" t="s">
        <v>585</v>
      </c>
    </row>
    <row r="22" spans="1:12" s="1" customFormat="1" ht="19.5" customHeight="1">
      <c r="A22" s="77" t="s">
        <v>55</v>
      </c>
      <c r="B22" s="65">
        <v>3</v>
      </c>
      <c r="C22" s="23" t="s">
        <v>56</v>
      </c>
      <c r="D22" s="24">
        <v>2.5760000000000001</v>
      </c>
      <c r="E22" s="22">
        <v>2</v>
      </c>
      <c r="F22" s="25" t="s">
        <v>81</v>
      </c>
      <c r="G22" s="25">
        <v>2.7587999999999999</v>
      </c>
      <c r="H22" s="22">
        <v>2</v>
      </c>
      <c r="I22" s="26">
        <v>32.008800000000001</v>
      </c>
      <c r="J22" s="25" t="s">
        <v>58</v>
      </c>
      <c r="K22" s="28" t="s">
        <v>50</v>
      </c>
      <c r="L22" s="78" t="s">
        <v>587</v>
      </c>
    </row>
    <row r="23" spans="1:12" s="1" customFormat="1" ht="15.6">
      <c r="A23" s="77" t="s">
        <v>59</v>
      </c>
      <c r="B23" s="65">
        <v>1</v>
      </c>
      <c r="C23" s="23" t="s">
        <v>60</v>
      </c>
      <c r="D23" s="24">
        <v>2</v>
      </c>
      <c r="E23" s="22">
        <v>2</v>
      </c>
      <c r="F23" s="25" t="s">
        <v>82</v>
      </c>
      <c r="G23" s="25">
        <v>2.4011999999999998</v>
      </c>
      <c r="H23" s="22">
        <v>2</v>
      </c>
      <c r="I23" s="26">
        <v>8.8024000000000004</v>
      </c>
      <c r="J23" s="25" t="s">
        <v>62</v>
      </c>
      <c r="K23" s="28" t="s">
        <v>50</v>
      </c>
      <c r="L23" s="78" t="s">
        <v>587</v>
      </c>
    </row>
    <row r="24" spans="1:12" ht="15.6">
      <c r="A24" s="77" t="s">
        <v>66</v>
      </c>
      <c r="B24" s="65">
        <v>1</v>
      </c>
      <c r="C24" s="23" t="s">
        <v>67</v>
      </c>
      <c r="D24" s="24">
        <v>2.0312999999999999</v>
      </c>
      <c r="E24" s="22">
        <v>2</v>
      </c>
      <c r="F24" s="25" t="s">
        <v>68</v>
      </c>
      <c r="G24" s="25">
        <v>2.2656000000000001</v>
      </c>
      <c r="H24" s="22">
        <v>2</v>
      </c>
      <c r="I24" s="26">
        <v>8.5937999999999999</v>
      </c>
      <c r="J24" s="25" t="s">
        <v>69</v>
      </c>
      <c r="K24" s="28" t="s">
        <v>50</v>
      </c>
      <c r="L24" s="78" t="s">
        <v>587</v>
      </c>
    </row>
    <row r="25" spans="1:12" ht="27" hidden="1">
      <c r="A25" s="77" t="s">
        <v>83</v>
      </c>
      <c r="B25" s="36">
        <v>1</v>
      </c>
      <c r="C25" s="37" t="s">
        <v>84</v>
      </c>
      <c r="D25" s="38">
        <v>9.27</v>
      </c>
      <c r="E25" s="36">
        <v>1</v>
      </c>
      <c r="F25" s="39" t="s">
        <v>85</v>
      </c>
      <c r="G25" s="39">
        <v>9.5921000000000003</v>
      </c>
      <c r="H25" s="36">
        <v>1</v>
      </c>
      <c r="I25" s="40">
        <f>D25+G25</f>
        <v>18.862099999999998</v>
      </c>
      <c r="J25" s="39" t="s">
        <v>18</v>
      </c>
      <c r="K25" s="41" t="s">
        <v>86</v>
      </c>
      <c r="L25" s="79" t="s">
        <v>589</v>
      </c>
    </row>
    <row r="26" spans="1:12" ht="15.6">
      <c r="A26" s="77" t="s">
        <v>87</v>
      </c>
      <c r="B26" s="65">
        <v>1</v>
      </c>
      <c r="C26" s="23" t="s">
        <v>88</v>
      </c>
      <c r="D26" s="24">
        <v>3.52</v>
      </c>
      <c r="E26" s="22">
        <v>2</v>
      </c>
      <c r="F26" s="25" t="s">
        <v>89</v>
      </c>
      <c r="G26" s="25">
        <v>3.6594000000000002</v>
      </c>
      <c r="H26" s="22">
        <v>2</v>
      </c>
      <c r="I26" s="26">
        <v>14.3588</v>
      </c>
      <c r="J26" s="25" t="s">
        <v>49</v>
      </c>
      <c r="K26" s="28" t="s">
        <v>590</v>
      </c>
      <c r="L26" s="78" t="s">
        <v>587</v>
      </c>
    </row>
    <row r="27" spans="1:12" ht="15.6">
      <c r="A27" s="77" t="s">
        <v>90</v>
      </c>
      <c r="B27" s="65">
        <v>2</v>
      </c>
      <c r="C27" s="23" t="s">
        <v>91</v>
      </c>
      <c r="D27" s="24">
        <v>2.706</v>
      </c>
      <c r="E27" s="22">
        <v>2</v>
      </c>
      <c r="F27" s="25" t="s">
        <v>92</v>
      </c>
      <c r="G27" s="25">
        <v>2.9754</v>
      </c>
      <c r="H27" s="22">
        <v>2</v>
      </c>
      <c r="I27" s="26">
        <v>22.7256</v>
      </c>
      <c r="J27" s="25" t="s">
        <v>49</v>
      </c>
      <c r="K27" s="28" t="s">
        <v>50</v>
      </c>
      <c r="L27" s="78" t="s">
        <v>587</v>
      </c>
    </row>
    <row r="28" spans="1:12" ht="15.6">
      <c r="A28" s="77" t="s">
        <v>93</v>
      </c>
      <c r="B28" s="65">
        <v>3</v>
      </c>
      <c r="C28" s="35" t="s">
        <v>94</v>
      </c>
      <c r="D28" s="24">
        <v>2.64</v>
      </c>
      <c r="E28" s="22">
        <v>2</v>
      </c>
      <c r="F28" s="25" t="s">
        <v>95</v>
      </c>
      <c r="G28" s="25">
        <v>2.8614000000000002</v>
      </c>
      <c r="H28" s="22">
        <v>2</v>
      </c>
      <c r="I28" s="26">
        <v>33.008400000000002</v>
      </c>
      <c r="J28" s="27" t="s">
        <v>54</v>
      </c>
      <c r="K28" s="35" t="s">
        <v>50</v>
      </c>
      <c r="L28" s="78" t="s">
        <v>587</v>
      </c>
    </row>
    <row r="29" spans="1:12" ht="15.6">
      <c r="A29" s="77" t="s">
        <v>55</v>
      </c>
      <c r="B29" s="65">
        <v>9</v>
      </c>
      <c r="C29" s="23" t="s">
        <v>56</v>
      </c>
      <c r="D29" s="24">
        <v>2.5760000000000001</v>
      </c>
      <c r="E29" s="22">
        <v>2</v>
      </c>
      <c r="F29" s="25" t="s">
        <v>96</v>
      </c>
      <c r="G29" s="25">
        <v>2.7018</v>
      </c>
      <c r="H29" s="22">
        <v>2</v>
      </c>
      <c r="I29" s="26">
        <v>95.000399999999999</v>
      </c>
      <c r="J29" s="25" t="s">
        <v>58</v>
      </c>
      <c r="K29" s="28" t="s">
        <v>50</v>
      </c>
      <c r="L29" s="78" t="s">
        <v>587</v>
      </c>
    </row>
    <row r="30" spans="1:12" ht="15.6">
      <c r="A30" s="77" t="s">
        <v>59</v>
      </c>
      <c r="B30" s="65">
        <v>6</v>
      </c>
      <c r="C30" s="23" t="s">
        <v>60</v>
      </c>
      <c r="D30" s="24">
        <v>2</v>
      </c>
      <c r="E30" s="22">
        <v>2</v>
      </c>
      <c r="F30" s="25" t="s">
        <v>82</v>
      </c>
      <c r="G30" s="25">
        <v>2.4011999999999998</v>
      </c>
      <c r="H30" s="22">
        <v>2</v>
      </c>
      <c r="I30" s="26">
        <v>52.814399999999999</v>
      </c>
      <c r="J30" s="25" t="s">
        <v>62</v>
      </c>
      <c r="K30" s="28" t="s">
        <v>50</v>
      </c>
      <c r="L30" s="78" t="s">
        <v>587</v>
      </c>
    </row>
    <row r="31" spans="1:12" ht="15.6">
      <c r="A31" s="77" t="s">
        <v>63</v>
      </c>
      <c r="B31" s="65">
        <v>3</v>
      </c>
      <c r="C31" s="23" t="s">
        <v>64</v>
      </c>
      <c r="D31" s="24">
        <v>2.86</v>
      </c>
      <c r="E31" s="22">
        <v>2</v>
      </c>
      <c r="F31" s="25" t="s">
        <v>97</v>
      </c>
      <c r="G31" s="25">
        <v>3.3755999999999999</v>
      </c>
      <c r="H31" s="22">
        <v>2</v>
      </c>
      <c r="I31" s="26">
        <v>37.413600000000002</v>
      </c>
      <c r="J31" s="25" t="s">
        <v>62</v>
      </c>
      <c r="K31" s="28" t="s">
        <v>591</v>
      </c>
      <c r="L31" s="78" t="s">
        <v>587</v>
      </c>
    </row>
    <row r="32" spans="1:12" ht="15.6">
      <c r="A32" s="77" t="s">
        <v>66</v>
      </c>
      <c r="B32" s="65">
        <v>9</v>
      </c>
      <c r="C32" s="23" t="s">
        <v>67</v>
      </c>
      <c r="D32" s="24">
        <v>2.0312999999999999</v>
      </c>
      <c r="E32" s="22">
        <v>2</v>
      </c>
      <c r="F32" s="25" t="s">
        <v>68</v>
      </c>
      <c r="G32" s="25">
        <v>2.2656000000000001</v>
      </c>
      <c r="H32" s="22">
        <v>2</v>
      </c>
      <c r="I32" s="26">
        <v>77.344200000000001</v>
      </c>
      <c r="J32" s="25" t="s">
        <v>69</v>
      </c>
      <c r="K32" s="28" t="s">
        <v>50</v>
      </c>
      <c r="L32" s="78" t="s">
        <v>587</v>
      </c>
    </row>
    <row r="33" spans="1:12" ht="27" hidden="1">
      <c r="A33" s="77" t="s">
        <v>98</v>
      </c>
      <c r="B33" s="36">
        <v>3</v>
      </c>
      <c r="C33" s="37" t="s">
        <v>99</v>
      </c>
      <c r="D33" s="38">
        <v>8.8800000000000008</v>
      </c>
      <c r="E33" s="36">
        <v>1</v>
      </c>
      <c r="F33" s="39" t="s">
        <v>100</v>
      </c>
      <c r="G33" s="39">
        <v>9.1956000000000007</v>
      </c>
      <c r="H33" s="36">
        <v>1</v>
      </c>
      <c r="I33" s="40">
        <f>D33+G33</f>
        <v>18.075600000000001</v>
      </c>
      <c r="J33" s="39" t="s">
        <v>18</v>
      </c>
      <c r="K33" s="41" t="s">
        <v>35</v>
      </c>
      <c r="L33" s="79" t="s">
        <v>589</v>
      </c>
    </row>
    <row r="34" spans="1:12" ht="15.6">
      <c r="A34" s="77" t="s">
        <v>101</v>
      </c>
      <c r="B34" s="145">
        <v>1</v>
      </c>
      <c r="C34" s="43" t="s">
        <v>102</v>
      </c>
      <c r="D34" s="44">
        <v>7.43</v>
      </c>
      <c r="E34" s="42">
        <v>1</v>
      </c>
      <c r="F34" s="45" t="s">
        <v>103</v>
      </c>
      <c r="G34" s="45">
        <v>8.3040000000000003</v>
      </c>
      <c r="H34" s="42">
        <v>1</v>
      </c>
      <c r="I34" s="46">
        <f t="shared" ref="I34:I37" si="1">D34+G34</f>
        <v>15.734</v>
      </c>
      <c r="J34" s="45" t="s">
        <v>18</v>
      </c>
      <c r="K34" s="47" t="s">
        <v>23</v>
      </c>
      <c r="L34" s="78" t="s">
        <v>585</v>
      </c>
    </row>
    <row r="35" spans="1:12" ht="27" hidden="1">
      <c r="A35" s="77" t="s">
        <v>104</v>
      </c>
      <c r="B35" s="36">
        <v>1</v>
      </c>
      <c r="C35" s="37" t="s">
        <v>105</v>
      </c>
      <c r="D35" s="38">
        <v>7.91</v>
      </c>
      <c r="E35" s="36">
        <v>2</v>
      </c>
      <c r="F35" s="39" t="s">
        <v>106</v>
      </c>
      <c r="G35" s="39">
        <v>5.8079999999999998</v>
      </c>
      <c r="H35" s="36">
        <v>2</v>
      </c>
      <c r="I35" s="40">
        <f t="shared" si="1"/>
        <v>13.718</v>
      </c>
      <c r="J35" s="39" t="s">
        <v>18</v>
      </c>
      <c r="K35" s="41" t="s">
        <v>107</v>
      </c>
      <c r="L35" s="79" t="s">
        <v>589</v>
      </c>
    </row>
    <row r="36" spans="1:12" ht="27" hidden="1">
      <c r="A36" s="77" t="s">
        <v>108</v>
      </c>
      <c r="B36" s="36">
        <v>2</v>
      </c>
      <c r="C36" s="37" t="s">
        <v>109</v>
      </c>
      <c r="D36" s="38">
        <v>9.4499999999999993</v>
      </c>
      <c r="E36" s="36">
        <v>2</v>
      </c>
      <c r="F36" s="39" t="s">
        <v>110</v>
      </c>
      <c r="G36" s="39">
        <v>7.5033000000000003</v>
      </c>
      <c r="H36" s="36">
        <v>2</v>
      </c>
      <c r="I36" s="40">
        <f t="shared" si="1"/>
        <v>16.953299999999999</v>
      </c>
      <c r="J36" s="39" t="s">
        <v>18</v>
      </c>
      <c r="K36" s="41" t="s">
        <v>107</v>
      </c>
      <c r="L36" s="79" t="s">
        <v>589</v>
      </c>
    </row>
    <row r="37" spans="1:12" ht="27" hidden="1">
      <c r="A37" s="77" t="s">
        <v>111</v>
      </c>
      <c r="B37" s="36">
        <v>1</v>
      </c>
      <c r="C37" s="37" t="s">
        <v>112</v>
      </c>
      <c r="D37" s="38">
        <v>10.39</v>
      </c>
      <c r="E37" s="36">
        <v>1</v>
      </c>
      <c r="F37" s="39" t="s">
        <v>113</v>
      </c>
      <c r="G37" s="39">
        <v>8.9280000000000008</v>
      </c>
      <c r="H37" s="36">
        <v>1</v>
      </c>
      <c r="I37" s="40">
        <f t="shared" si="1"/>
        <v>19.318000000000001</v>
      </c>
      <c r="J37" s="39" t="s">
        <v>18</v>
      </c>
      <c r="K37" s="41" t="s">
        <v>42</v>
      </c>
      <c r="L37" s="79" t="s">
        <v>589</v>
      </c>
    </row>
    <row r="38" spans="1:12" ht="15.6">
      <c r="A38" s="77" t="s">
        <v>114</v>
      </c>
      <c r="B38" s="65">
        <v>1</v>
      </c>
      <c r="C38" s="23" t="s">
        <v>115</v>
      </c>
      <c r="D38" s="24">
        <f>2.74*2.66</f>
        <v>7.2884000000000011</v>
      </c>
      <c r="E38" s="22">
        <v>1</v>
      </c>
      <c r="F38" s="23" t="s">
        <v>115</v>
      </c>
      <c r="G38" s="24">
        <f>2.74*2.66</f>
        <v>7.2884000000000011</v>
      </c>
      <c r="H38" s="22">
        <v>1</v>
      </c>
      <c r="I38" s="26">
        <f>G38*2</f>
        <v>14.576800000000002</v>
      </c>
      <c r="J38" s="25" t="s">
        <v>18</v>
      </c>
      <c r="K38" s="28" t="s">
        <v>116</v>
      </c>
      <c r="L38" s="78" t="s">
        <v>586</v>
      </c>
    </row>
    <row r="39" spans="1:12" ht="15.6">
      <c r="A39" s="77" t="s">
        <v>117</v>
      </c>
      <c r="B39" s="65">
        <v>8</v>
      </c>
      <c r="C39" s="23" t="s">
        <v>118</v>
      </c>
      <c r="D39" s="24">
        <v>3.0011999999999999</v>
      </c>
      <c r="E39" s="22">
        <v>2</v>
      </c>
      <c r="F39" s="25" t="s">
        <v>119</v>
      </c>
      <c r="G39" s="25">
        <v>3.2364000000000002</v>
      </c>
      <c r="H39" s="22">
        <v>2</v>
      </c>
      <c r="I39" s="26">
        <v>99.801599999999993</v>
      </c>
      <c r="J39" s="25" t="s">
        <v>49</v>
      </c>
      <c r="K39" s="28" t="s">
        <v>50</v>
      </c>
      <c r="L39" s="78" t="s">
        <v>587</v>
      </c>
    </row>
    <row r="40" spans="1:12" ht="15.6">
      <c r="A40" s="77" t="s">
        <v>120</v>
      </c>
      <c r="B40" s="65">
        <v>9</v>
      </c>
      <c r="C40" s="23" t="s">
        <v>121</v>
      </c>
      <c r="D40" s="24">
        <v>2.9279999999999999</v>
      </c>
      <c r="E40" s="22">
        <v>2</v>
      </c>
      <c r="F40" s="25" t="s">
        <v>122</v>
      </c>
      <c r="G40" s="25">
        <v>3.1</v>
      </c>
      <c r="H40" s="22">
        <v>2</v>
      </c>
      <c r="I40" s="26">
        <v>108.504</v>
      </c>
      <c r="J40" s="25" t="s">
        <v>54</v>
      </c>
      <c r="K40" s="28" t="s">
        <v>50</v>
      </c>
      <c r="L40" s="78" t="s">
        <v>587</v>
      </c>
    </row>
    <row r="41" spans="1:12" ht="15.6">
      <c r="A41" s="77" t="s">
        <v>123</v>
      </c>
      <c r="B41" s="65">
        <v>1</v>
      </c>
      <c r="C41" s="35" t="s">
        <v>124</v>
      </c>
      <c r="D41" s="24">
        <v>3.9039999999999999</v>
      </c>
      <c r="E41" s="22">
        <v>2</v>
      </c>
      <c r="F41" s="25" t="s">
        <v>125</v>
      </c>
      <c r="G41" s="25">
        <v>4.2804000000000002</v>
      </c>
      <c r="H41" s="22">
        <v>2</v>
      </c>
      <c r="I41" s="26">
        <v>16.3688</v>
      </c>
      <c r="J41" s="27" t="s">
        <v>49</v>
      </c>
      <c r="K41" s="28" t="s">
        <v>590</v>
      </c>
      <c r="L41" s="78" t="s">
        <v>587</v>
      </c>
    </row>
    <row r="42" spans="1:12" ht="15.6">
      <c r="A42" s="77" t="s">
        <v>126</v>
      </c>
      <c r="B42" s="65">
        <v>1</v>
      </c>
      <c r="C42" s="23" t="s">
        <v>127</v>
      </c>
      <c r="D42" s="24">
        <v>2.3246000000000002</v>
      </c>
      <c r="E42" s="22">
        <v>1</v>
      </c>
      <c r="F42" s="25" t="s">
        <v>128</v>
      </c>
      <c r="G42" s="25">
        <v>2.2799999999999998</v>
      </c>
      <c r="H42" s="22">
        <v>1</v>
      </c>
      <c r="I42" s="26">
        <v>4.6045999999999996</v>
      </c>
      <c r="J42" s="27" t="s">
        <v>129</v>
      </c>
      <c r="K42" s="28" t="s">
        <v>130</v>
      </c>
      <c r="L42" s="78" t="s">
        <v>587</v>
      </c>
    </row>
    <row r="43" spans="1:12" ht="15.6">
      <c r="A43" s="77" t="s">
        <v>131</v>
      </c>
      <c r="B43" s="65">
        <v>3</v>
      </c>
      <c r="C43" s="23" t="s">
        <v>132</v>
      </c>
      <c r="D43" s="24">
        <v>1.6878</v>
      </c>
      <c r="E43" s="22">
        <v>2</v>
      </c>
      <c r="F43" s="25" t="s">
        <v>133</v>
      </c>
      <c r="G43" s="25">
        <v>1.8768</v>
      </c>
      <c r="H43" s="22">
        <v>2</v>
      </c>
      <c r="I43" s="26">
        <v>21.387599999999999</v>
      </c>
      <c r="J43" s="27" t="s">
        <v>18</v>
      </c>
      <c r="K43" s="28" t="s">
        <v>50</v>
      </c>
      <c r="L43" s="78" t="s">
        <v>587</v>
      </c>
    </row>
    <row r="44" spans="1:12" ht="15.6">
      <c r="A44" s="77" t="s">
        <v>134</v>
      </c>
      <c r="B44" s="65">
        <v>5</v>
      </c>
      <c r="C44" s="23" t="s">
        <v>135</v>
      </c>
      <c r="D44" s="24">
        <v>1.4007000000000001</v>
      </c>
      <c r="E44" s="22">
        <v>1</v>
      </c>
      <c r="F44" s="25" t="s">
        <v>136</v>
      </c>
      <c r="G44" s="25">
        <v>1.6587000000000001</v>
      </c>
      <c r="H44" s="22">
        <v>1</v>
      </c>
      <c r="I44" s="26">
        <v>15.297000000000001</v>
      </c>
      <c r="J44" s="25" t="s">
        <v>129</v>
      </c>
      <c r="K44" s="28" t="s">
        <v>19</v>
      </c>
      <c r="L44" s="78" t="s">
        <v>587</v>
      </c>
    </row>
    <row r="45" spans="1:12" ht="15.6">
      <c r="A45" s="77" t="s">
        <v>137</v>
      </c>
      <c r="B45" s="65">
        <v>1</v>
      </c>
      <c r="C45" s="23" t="s">
        <v>138</v>
      </c>
      <c r="D45" s="24">
        <v>2.1735000000000002</v>
      </c>
      <c r="E45" s="22">
        <v>1</v>
      </c>
      <c r="F45" s="25" t="s">
        <v>139</v>
      </c>
      <c r="G45" s="25">
        <v>2.4192</v>
      </c>
      <c r="H45" s="22">
        <v>1</v>
      </c>
      <c r="I45" s="26">
        <v>4.5926999999999998</v>
      </c>
      <c r="J45" s="25" t="s">
        <v>129</v>
      </c>
      <c r="K45" s="28" t="s">
        <v>19</v>
      </c>
      <c r="L45" s="78" t="s">
        <v>587</v>
      </c>
    </row>
    <row r="46" spans="1:12" ht="15.6">
      <c r="A46" s="77" t="s">
        <v>140</v>
      </c>
      <c r="B46" s="65">
        <v>1</v>
      </c>
      <c r="C46" s="23" t="s">
        <v>141</v>
      </c>
      <c r="D46" s="24">
        <v>2.4609999999999999</v>
      </c>
      <c r="E46" s="22">
        <v>1</v>
      </c>
      <c r="F46" s="25" t="s">
        <v>142</v>
      </c>
      <c r="G46" s="25">
        <v>2.8555999999999999</v>
      </c>
      <c r="H46" s="22">
        <v>1</v>
      </c>
      <c r="I46" s="26">
        <f>G46+D46</f>
        <v>5.3165999999999993</v>
      </c>
      <c r="J46" s="25" t="s">
        <v>49</v>
      </c>
      <c r="K46" s="28" t="s">
        <v>19</v>
      </c>
      <c r="L46" s="78" t="s">
        <v>587</v>
      </c>
    </row>
    <row r="47" spans="1:12" ht="15.6">
      <c r="A47" s="77" t="s">
        <v>140</v>
      </c>
      <c r="B47" s="65">
        <v>1</v>
      </c>
      <c r="C47" s="23" t="s">
        <v>141</v>
      </c>
      <c r="D47" s="24">
        <v>2.4609999999999999</v>
      </c>
      <c r="E47" s="22">
        <v>1</v>
      </c>
      <c r="F47" s="25" t="s">
        <v>142</v>
      </c>
      <c r="G47" s="25">
        <v>2.8555999999999999</v>
      </c>
      <c r="H47" s="22">
        <v>1</v>
      </c>
      <c r="I47" s="26">
        <f t="shared" ref="I47:I48" si="2">G47+D47</f>
        <v>5.3165999999999993</v>
      </c>
      <c r="J47" s="25" t="s">
        <v>54</v>
      </c>
      <c r="K47" s="28" t="s">
        <v>19</v>
      </c>
      <c r="L47" s="78" t="s">
        <v>587</v>
      </c>
    </row>
    <row r="48" spans="1:12" ht="15.6">
      <c r="A48" s="77" t="s">
        <v>140</v>
      </c>
      <c r="B48" s="65">
        <v>1</v>
      </c>
      <c r="C48" s="23" t="s">
        <v>141</v>
      </c>
      <c r="D48" s="24">
        <v>2.4609999999999999</v>
      </c>
      <c r="E48" s="22">
        <v>1</v>
      </c>
      <c r="F48" s="25" t="s">
        <v>142</v>
      </c>
      <c r="G48" s="25">
        <v>2.8555999999999999</v>
      </c>
      <c r="H48" s="22">
        <v>1</v>
      </c>
      <c r="I48" s="26">
        <f t="shared" si="2"/>
        <v>5.3165999999999993</v>
      </c>
      <c r="J48" s="25" t="s">
        <v>58</v>
      </c>
      <c r="K48" s="28" t="s">
        <v>19</v>
      </c>
      <c r="L48" s="78" t="s">
        <v>587</v>
      </c>
    </row>
    <row r="49" spans="1:12" ht="15.6">
      <c r="A49" s="77" t="s">
        <v>143</v>
      </c>
      <c r="B49" s="65">
        <v>1</v>
      </c>
      <c r="C49" s="48" t="s">
        <v>144</v>
      </c>
      <c r="D49" s="49">
        <v>2.3460000000000001</v>
      </c>
      <c r="E49" s="50">
        <v>1</v>
      </c>
      <c r="F49" s="51" t="s">
        <v>145</v>
      </c>
      <c r="G49" s="51">
        <v>2.6562000000000001</v>
      </c>
      <c r="H49" s="50">
        <v>1</v>
      </c>
      <c r="I49" s="52">
        <v>5.0022000000000002</v>
      </c>
      <c r="J49" s="51" t="s">
        <v>62</v>
      </c>
      <c r="K49" s="53" t="s">
        <v>19</v>
      </c>
      <c r="L49" s="78" t="s">
        <v>587</v>
      </c>
    </row>
    <row r="50" spans="1:12" ht="15.6">
      <c r="A50" s="77" t="s">
        <v>146</v>
      </c>
      <c r="B50" s="65">
        <v>1</v>
      </c>
      <c r="C50" s="48" t="s">
        <v>147</v>
      </c>
      <c r="D50" s="49">
        <v>2.2235999999999998</v>
      </c>
      <c r="E50" s="50">
        <v>1</v>
      </c>
      <c r="F50" s="51" t="s">
        <v>145</v>
      </c>
      <c r="G50" s="51">
        <v>2.6562000000000001</v>
      </c>
      <c r="H50" s="50">
        <v>1</v>
      </c>
      <c r="I50" s="52">
        <v>4.8798000000000004</v>
      </c>
      <c r="J50" s="51" t="s">
        <v>69</v>
      </c>
      <c r="K50" s="53" t="s">
        <v>19</v>
      </c>
      <c r="L50" s="78" t="s">
        <v>587</v>
      </c>
    </row>
    <row r="51" spans="1:12" ht="15.6">
      <c r="A51" s="77" t="s">
        <v>148</v>
      </c>
      <c r="B51" s="65">
        <v>5</v>
      </c>
      <c r="C51" s="48" t="s">
        <v>149</v>
      </c>
      <c r="D51" s="49">
        <v>2.1749999999999998</v>
      </c>
      <c r="E51" s="50">
        <v>1</v>
      </c>
      <c r="F51" s="51" t="s">
        <v>150</v>
      </c>
      <c r="G51" s="51">
        <v>2.3959000000000001</v>
      </c>
      <c r="H51" s="50">
        <v>1</v>
      </c>
      <c r="I51" s="52">
        <v>22.854500000000002</v>
      </c>
      <c r="J51" s="51" t="s">
        <v>49</v>
      </c>
      <c r="K51" s="53" t="s">
        <v>19</v>
      </c>
      <c r="L51" s="78" t="s">
        <v>587</v>
      </c>
    </row>
    <row r="52" spans="1:12" ht="15.6">
      <c r="A52" s="77" t="s">
        <v>151</v>
      </c>
      <c r="B52" s="65">
        <v>1</v>
      </c>
      <c r="C52" s="48" t="s">
        <v>152</v>
      </c>
      <c r="D52" s="49">
        <v>2.8</v>
      </c>
      <c r="E52" s="50">
        <v>1</v>
      </c>
      <c r="F52" s="51" t="s">
        <v>153</v>
      </c>
      <c r="G52" s="51">
        <v>2.7911000000000001</v>
      </c>
      <c r="H52" s="50">
        <v>1</v>
      </c>
      <c r="I52" s="52">
        <v>5.5911</v>
      </c>
      <c r="J52" s="51" t="s">
        <v>49</v>
      </c>
      <c r="K52" s="53" t="s">
        <v>19</v>
      </c>
      <c r="L52" s="78" t="s">
        <v>587</v>
      </c>
    </row>
    <row r="53" spans="1:12" ht="15.6">
      <c r="A53" s="77" t="s">
        <v>154</v>
      </c>
      <c r="B53" s="65">
        <v>5</v>
      </c>
      <c r="C53" s="48" t="s">
        <v>155</v>
      </c>
      <c r="D53" s="49">
        <v>2.0270999999999999</v>
      </c>
      <c r="E53" s="50">
        <v>1</v>
      </c>
      <c r="F53" s="51" t="s">
        <v>156</v>
      </c>
      <c r="G53" s="51">
        <v>2.2134999999999998</v>
      </c>
      <c r="H53" s="50">
        <v>1</v>
      </c>
      <c r="I53" s="52">
        <v>21.202999999999999</v>
      </c>
      <c r="J53" s="51" t="s">
        <v>54</v>
      </c>
      <c r="K53" s="53" t="s">
        <v>19</v>
      </c>
      <c r="L53" s="78" t="s">
        <v>587</v>
      </c>
    </row>
    <row r="54" spans="1:12" ht="15.6">
      <c r="A54" s="77" t="s">
        <v>157</v>
      </c>
      <c r="B54" s="65">
        <v>1</v>
      </c>
      <c r="C54" s="23" t="s">
        <v>158</v>
      </c>
      <c r="D54" s="24">
        <v>2.6095999999999999</v>
      </c>
      <c r="E54" s="22">
        <v>1</v>
      </c>
      <c r="F54" s="25" t="s">
        <v>159</v>
      </c>
      <c r="G54" s="25">
        <v>2.5983999999999998</v>
      </c>
      <c r="H54" s="22">
        <v>1</v>
      </c>
      <c r="I54" s="26">
        <v>5.2080000000000002</v>
      </c>
      <c r="J54" s="25" t="s">
        <v>54</v>
      </c>
      <c r="K54" s="28" t="s">
        <v>19</v>
      </c>
      <c r="L54" s="78" t="s">
        <v>587</v>
      </c>
    </row>
    <row r="55" spans="1:12" ht="15.6">
      <c r="A55" s="77" t="s">
        <v>160</v>
      </c>
      <c r="B55" s="65">
        <v>5</v>
      </c>
      <c r="C55" s="23" t="s">
        <v>161</v>
      </c>
      <c r="D55" s="24">
        <v>1.8792</v>
      </c>
      <c r="E55" s="22">
        <v>1</v>
      </c>
      <c r="F55" s="25" t="s">
        <v>162</v>
      </c>
      <c r="G55" s="25">
        <v>2.0304000000000002</v>
      </c>
      <c r="H55" s="22">
        <v>1</v>
      </c>
      <c r="I55" s="26">
        <v>19.547999999999998</v>
      </c>
      <c r="J55" s="25" t="s">
        <v>58</v>
      </c>
      <c r="K55" s="28" t="s">
        <v>19</v>
      </c>
      <c r="L55" s="78" t="s">
        <v>587</v>
      </c>
    </row>
    <row r="56" spans="1:12" ht="15.6">
      <c r="A56" s="77" t="s">
        <v>163</v>
      </c>
      <c r="B56" s="65">
        <v>1</v>
      </c>
      <c r="C56" s="23" t="s">
        <v>164</v>
      </c>
      <c r="D56" s="24">
        <v>2.2896000000000001</v>
      </c>
      <c r="E56" s="22">
        <v>1</v>
      </c>
      <c r="F56" s="25" t="s">
        <v>165</v>
      </c>
      <c r="G56" s="25">
        <v>2.7431999999999999</v>
      </c>
      <c r="H56" s="22">
        <v>1</v>
      </c>
      <c r="I56" s="26">
        <v>5.0327999999999999</v>
      </c>
      <c r="J56" s="25" t="s">
        <v>58</v>
      </c>
      <c r="K56" s="28" t="s">
        <v>19</v>
      </c>
      <c r="L56" s="78" t="s">
        <v>587</v>
      </c>
    </row>
    <row r="57" spans="1:12" ht="15.6">
      <c r="A57" s="77" t="s">
        <v>166</v>
      </c>
      <c r="B57" s="65">
        <v>5</v>
      </c>
      <c r="C57" s="23" t="s">
        <v>167</v>
      </c>
      <c r="D57" s="24">
        <v>1.6575</v>
      </c>
      <c r="E57" s="22">
        <v>1</v>
      </c>
      <c r="F57" s="25" t="s">
        <v>168</v>
      </c>
      <c r="G57" s="25">
        <v>1.9379999999999999</v>
      </c>
      <c r="H57" s="22">
        <v>1</v>
      </c>
      <c r="I57" s="26">
        <v>17.977499999999999</v>
      </c>
      <c r="J57" s="25" t="s">
        <v>62</v>
      </c>
      <c r="K57" s="28" t="s">
        <v>19</v>
      </c>
      <c r="L57" s="78" t="s">
        <v>587</v>
      </c>
    </row>
    <row r="58" spans="1:12" ht="15.6">
      <c r="A58" s="77" t="s">
        <v>169</v>
      </c>
      <c r="B58" s="65">
        <v>1</v>
      </c>
      <c r="C58" s="23" t="s">
        <v>170</v>
      </c>
      <c r="D58" s="24">
        <v>1.9890000000000001</v>
      </c>
      <c r="E58" s="22">
        <v>1</v>
      </c>
      <c r="F58" s="25" t="s">
        <v>171</v>
      </c>
      <c r="G58" s="25">
        <v>2.1840000000000002</v>
      </c>
      <c r="H58" s="22">
        <v>1</v>
      </c>
      <c r="I58" s="26">
        <v>4.173</v>
      </c>
      <c r="J58" s="25" t="s">
        <v>62</v>
      </c>
      <c r="K58" s="28" t="s">
        <v>19</v>
      </c>
      <c r="L58" s="78" t="s">
        <v>587</v>
      </c>
    </row>
    <row r="59" spans="1:12" ht="15.6">
      <c r="A59" s="77" t="s">
        <v>172</v>
      </c>
      <c r="B59" s="65">
        <v>5</v>
      </c>
      <c r="C59" s="23" t="s">
        <v>173</v>
      </c>
      <c r="D59" s="24">
        <v>1.53</v>
      </c>
      <c r="E59" s="22">
        <v>1</v>
      </c>
      <c r="F59" s="25" t="s">
        <v>174</v>
      </c>
      <c r="G59" s="25">
        <v>1.7669999999999999</v>
      </c>
      <c r="H59" s="22">
        <v>1</v>
      </c>
      <c r="I59" s="26">
        <v>16.484999999999999</v>
      </c>
      <c r="J59" s="25" t="s">
        <v>69</v>
      </c>
      <c r="K59" s="28" t="s">
        <v>19</v>
      </c>
      <c r="L59" s="78" t="s">
        <v>587</v>
      </c>
    </row>
    <row r="60" spans="1:12" ht="15.6">
      <c r="A60" s="77" t="s">
        <v>175</v>
      </c>
      <c r="B60" s="65">
        <v>1</v>
      </c>
      <c r="C60" s="23" t="s">
        <v>176</v>
      </c>
      <c r="D60" s="24">
        <v>1.8360000000000001</v>
      </c>
      <c r="E60" s="22">
        <v>1</v>
      </c>
      <c r="F60" s="25" t="s">
        <v>177</v>
      </c>
      <c r="G60" s="25">
        <v>2.0905</v>
      </c>
      <c r="H60" s="22">
        <v>1</v>
      </c>
      <c r="I60" s="26">
        <v>3.9264999999999999</v>
      </c>
      <c r="J60" s="25" t="s">
        <v>69</v>
      </c>
      <c r="K60" s="28" t="s">
        <v>19</v>
      </c>
      <c r="L60" s="78" t="s">
        <v>587</v>
      </c>
    </row>
    <row r="61" spans="1:12" ht="15.6">
      <c r="A61" s="77" t="s">
        <v>178</v>
      </c>
      <c r="B61" s="65">
        <v>1</v>
      </c>
      <c r="C61" s="35" t="s">
        <v>179</v>
      </c>
      <c r="D61" s="24">
        <v>1.3668</v>
      </c>
      <c r="E61" s="22">
        <v>1</v>
      </c>
      <c r="F61" s="25" t="s">
        <v>180</v>
      </c>
      <c r="G61" s="25">
        <v>1.6819999999999999</v>
      </c>
      <c r="H61" s="22">
        <v>1</v>
      </c>
      <c r="I61" s="26">
        <v>3.0488</v>
      </c>
      <c r="J61" s="27" t="s">
        <v>73</v>
      </c>
      <c r="K61" s="35" t="s">
        <v>19</v>
      </c>
      <c r="L61" s="78" t="s">
        <v>587</v>
      </c>
    </row>
    <row r="62" spans="1:12" ht="15.6">
      <c r="A62" s="77" t="s">
        <v>181</v>
      </c>
      <c r="B62" s="65">
        <v>1</v>
      </c>
      <c r="C62" s="35" t="s">
        <v>182</v>
      </c>
      <c r="D62" s="24">
        <f>0.8*1.97</f>
        <v>1.5760000000000001</v>
      </c>
      <c r="E62" s="22">
        <v>1</v>
      </c>
      <c r="F62" s="35" t="s">
        <v>182</v>
      </c>
      <c r="G62" s="24">
        <f>0.8*1.97</f>
        <v>1.5760000000000001</v>
      </c>
      <c r="H62" s="22">
        <v>1</v>
      </c>
      <c r="I62" s="26">
        <f>D62+G62</f>
        <v>3.1520000000000001</v>
      </c>
      <c r="J62" s="27" t="s">
        <v>18</v>
      </c>
      <c r="K62" s="35" t="s">
        <v>79</v>
      </c>
      <c r="L62" s="78" t="s">
        <v>585</v>
      </c>
    </row>
    <row r="63" spans="1:12" ht="15.6">
      <c r="A63" s="77" t="s">
        <v>183</v>
      </c>
      <c r="B63" s="65">
        <v>1</v>
      </c>
      <c r="C63" s="35" t="s">
        <v>182</v>
      </c>
      <c r="D63" s="24">
        <f>0.8*1.97</f>
        <v>1.5760000000000001</v>
      </c>
      <c r="E63" s="22">
        <v>1</v>
      </c>
      <c r="F63" s="35" t="s">
        <v>182</v>
      </c>
      <c r="G63" s="24">
        <f>0.8*1.97</f>
        <v>1.5760000000000001</v>
      </c>
      <c r="H63" s="22">
        <v>1</v>
      </c>
      <c r="I63" s="26">
        <f>D63+G63</f>
        <v>3.1520000000000001</v>
      </c>
      <c r="J63" s="27" t="s">
        <v>18</v>
      </c>
      <c r="K63" s="35" t="s">
        <v>79</v>
      </c>
      <c r="L63" s="78" t="s">
        <v>585</v>
      </c>
    </row>
    <row r="64" spans="1:12" s="1" customFormat="1" ht="15.6">
      <c r="A64" s="77" t="s">
        <v>151</v>
      </c>
      <c r="B64" s="65">
        <v>6</v>
      </c>
      <c r="C64" s="23" t="s">
        <v>184</v>
      </c>
      <c r="D64" s="24">
        <v>2.7749999999999999</v>
      </c>
      <c r="E64" s="22">
        <v>1</v>
      </c>
      <c r="F64" s="25" t="s">
        <v>185</v>
      </c>
      <c r="G64" s="25">
        <v>2.7776000000000001</v>
      </c>
      <c r="H64" s="22">
        <v>1</v>
      </c>
      <c r="I64" s="26">
        <v>33.315600000000003</v>
      </c>
      <c r="J64" s="27" t="s">
        <v>49</v>
      </c>
      <c r="K64" s="28" t="s">
        <v>19</v>
      </c>
      <c r="L64" s="78" t="s">
        <v>587</v>
      </c>
    </row>
    <row r="65" spans="1:12" ht="15.6">
      <c r="A65" s="77" t="s">
        <v>157</v>
      </c>
      <c r="B65" s="65">
        <v>6</v>
      </c>
      <c r="C65" s="23" t="s">
        <v>186</v>
      </c>
      <c r="D65" s="24">
        <v>2.5863</v>
      </c>
      <c r="E65" s="22">
        <v>1</v>
      </c>
      <c r="F65" s="25" t="s">
        <v>186</v>
      </c>
      <c r="G65" s="25">
        <v>2.5863</v>
      </c>
      <c r="H65" s="22">
        <v>1</v>
      </c>
      <c r="I65" s="26">
        <v>31.035599999999999</v>
      </c>
      <c r="J65" s="27" t="s">
        <v>54</v>
      </c>
      <c r="K65" s="28" t="s">
        <v>19</v>
      </c>
      <c r="L65" s="78" t="s">
        <v>587</v>
      </c>
    </row>
    <row r="66" spans="1:12" ht="15.6">
      <c r="A66" s="77" t="s">
        <v>169</v>
      </c>
      <c r="B66" s="65">
        <v>6</v>
      </c>
      <c r="C66" s="23" t="s">
        <v>170</v>
      </c>
      <c r="D66" s="24">
        <v>1.9890000000000001</v>
      </c>
      <c r="E66" s="22">
        <v>1</v>
      </c>
      <c r="F66" s="25" t="s">
        <v>187</v>
      </c>
      <c r="G66" s="25">
        <v>2.2288000000000001</v>
      </c>
      <c r="H66" s="22">
        <v>1</v>
      </c>
      <c r="I66" s="26">
        <v>25.306799999999999</v>
      </c>
      <c r="J66" s="27" t="s">
        <v>62</v>
      </c>
      <c r="K66" s="28" t="s">
        <v>19</v>
      </c>
      <c r="L66" s="78" t="s">
        <v>587</v>
      </c>
    </row>
    <row r="67" spans="1:12" ht="15.6">
      <c r="A67" s="77" t="s">
        <v>175</v>
      </c>
      <c r="B67" s="65">
        <v>6</v>
      </c>
      <c r="C67" s="23" t="s">
        <v>176</v>
      </c>
      <c r="D67" s="24">
        <v>1.8360000000000001</v>
      </c>
      <c r="E67" s="22">
        <v>1</v>
      </c>
      <c r="F67" s="25" t="s">
        <v>188</v>
      </c>
      <c r="G67" s="25">
        <v>2.1131000000000002</v>
      </c>
      <c r="H67" s="22">
        <v>1</v>
      </c>
      <c r="I67" s="26">
        <v>23.694600000000001</v>
      </c>
      <c r="J67" s="25" t="s">
        <v>69</v>
      </c>
      <c r="K67" s="28" t="s">
        <v>19</v>
      </c>
      <c r="L67" s="78" t="s">
        <v>587</v>
      </c>
    </row>
    <row r="68" spans="1:12" ht="27" hidden="1">
      <c r="A68" s="77" t="s">
        <v>189</v>
      </c>
      <c r="B68" s="36">
        <v>1</v>
      </c>
      <c r="C68" s="37" t="s">
        <v>190</v>
      </c>
      <c r="D68" s="38">
        <v>1.6206</v>
      </c>
      <c r="E68" s="36">
        <v>1</v>
      </c>
      <c r="F68" s="39" t="s">
        <v>191</v>
      </c>
      <c r="G68" s="39">
        <v>1.5729</v>
      </c>
      <c r="H68" s="36">
        <v>1</v>
      </c>
      <c r="I68" s="40">
        <f>D68+G68</f>
        <v>3.1935000000000002</v>
      </c>
      <c r="J68" s="39" t="s">
        <v>129</v>
      </c>
      <c r="K68" s="41" t="s">
        <v>35</v>
      </c>
      <c r="L68" s="79" t="s">
        <v>589</v>
      </c>
    </row>
    <row r="69" spans="1:12" ht="27" hidden="1">
      <c r="A69" s="77" t="s">
        <v>192</v>
      </c>
      <c r="B69" s="36">
        <v>1</v>
      </c>
      <c r="C69" s="37" t="s">
        <v>193</v>
      </c>
      <c r="D69" s="38">
        <v>2.2932000000000001</v>
      </c>
      <c r="E69" s="36">
        <v>1</v>
      </c>
      <c r="F69" s="39" t="s">
        <v>194</v>
      </c>
      <c r="G69" s="39">
        <v>2.3443000000000001</v>
      </c>
      <c r="H69" s="36">
        <v>1</v>
      </c>
      <c r="I69" s="40">
        <f t="shared" ref="I69:I70" si="3">D69+G69</f>
        <v>4.6375000000000002</v>
      </c>
      <c r="J69" s="39" t="s">
        <v>18</v>
      </c>
      <c r="K69" s="41" t="s">
        <v>35</v>
      </c>
      <c r="L69" s="79" t="s">
        <v>589</v>
      </c>
    </row>
    <row r="70" spans="1:12" ht="27" hidden="1">
      <c r="A70" s="77" t="s">
        <v>195</v>
      </c>
      <c r="B70" s="36">
        <v>1</v>
      </c>
      <c r="C70" s="37" t="s">
        <v>196</v>
      </c>
      <c r="D70" s="38">
        <v>2.4700000000000002</v>
      </c>
      <c r="E70" s="36">
        <v>1</v>
      </c>
      <c r="F70" s="39" t="s">
        <v>197</v>
      </c>
      <c r="G70" s="39">
        <v>3.5291999999999999</v>
      </c>
      <c r="H70" s="36">
        <v>1</v>
      </c>
      <c r="I70" s="40">
        <f t="shared" si="3"/>
        <v>5.9992000000000001</v>
      </c>
      <c r="J70" s="39" t="s">
        <v>129</v>
      </c>
      <c r="K70" s="41" t="s">
        <v>35</v>
      </c>
      <c r="L70" s="79" t="s">
        <v>589</v>
      </c>
    </row>
    <row r="71" spans="1:12" ht="15.6">
      <c r="A71" s="77" t="s">
        <v>198</v>
      </c>
      <c r="B71" s="65">
        <v>1</v>
      </c>
      <c r="C71" s="23" t="s">
        <v>199</v>
      </c>
      <c r="D71" s="24">
        <v>1.8104</v>
      </c>
      <c r="E71" s="22">
        <v>2</v>
      </c>
      <c r="F71" s="25" t="s">
        <v>200</v>
      </c>
      <c r="G71" s="25">
        <v>1.7811999999999999</v>
      </c>
      <c r="H71" s="22">
        <v>2</v>
      </c>
      <c r="I71" s="26">
        <v>7.1832000000000003</v>
      </c>
      <c r="J71" s="25" t="s">
        <v>201</v>
      </c>
      <c r="K71" s="28" t="s">
        <v>50</v>
      </c>
      <c r="L71" s="78" t="s">
        <v>587</v>
      </c>
    </row>
    <row r="72" spans="1:12" ht="15.6">
      <c r="A72" s="77" t="s">
        <v>202</v>
      </c>
      <c r="B72" s="65">
        <v>1</v>
      </c>
      <c r="C72" s="23" t="s">
        <v>203</v>
      </c>
      <c r="D72" s="24">
        <v>1.7144999999999999</v>
      </c>
      <c r="E72" s="22">
        <v>2</v>
      </c>
      <c r="F72" s="25" t="s">
        <v>204</v>
      </c>
      <c r="G72" s="25">
        <v>1.7685</v>
      </c>
      <c r="H72" s="22">
        <v>2</v>
      </c>
      <c r="I72" s="26">
        <v>6.9660000000000002</v>
      </c>
      <c r="J72" s="25" t="s">
        <v>201</v>
      </c>
      <c r="K72" s="28" t="s">
        <v>50</v>
      </c>
      <c r="L72" s="78" t="s">
        <v>587</v>
      </c>
    </row>
    <row r="73" spans="1:12" ht="15.6">
      <c r="A73" s="77" t="s">
        <v>205</v>
      </c>
      <c r="B73" s="65">
        <v>1</v>
      </c>
      <c r="C73" s="23" t="s">
        <v>206</v>
      </c>
      <c r="D73" s="24">
        <v>1.5093000000000001</v>
      </c>
      <c r="E73" s="22">
        <v>2</v>
      </c>
      <c r="F73" s="25" t="s">
        <v>207</v>
      </c>
      <c r="G73" s="25">
        <v>1.3520000000000001</v>
      </c>
      <c r="H73" s="22">
        <v>2</v>
      </c>
      <c r="I73" s="26">
        <v>5.7225999999999999</v>
      </c>
      <c r="J73" s="25" t="s">
        <v>201</v>
      </c>
      <c r="K73" s="28" t="s">
        <v>50</v>
      </c>
      <c r="L73" s="78" t="s">
        <v>587</v>
      </c>
    </row>
    <row r="74" spans="1:12" ht="15.6">
      <c r="A74" s="77" t="s">
        <v>208</v>
      </c>
      <c r="B74" s="65">
        <v>1</v>
      </c>
      <c r="C74" s="23" t="s">
        <v>209</v>
      </c>
      <c r="D74" s="24">
        <v>1.377</v>
      </c>
      <c r="E74" s="22">
        <v>2</v>
      </c>
      <c r="F74" s="25" t="s">
        <v>210</v>
      </c>
      <c r="G74" s="25">
        <v>1.5255000000000001</v>
      </c>
      <c r="H74" s="22">
        <v>2</v>
      </c>
      <c r="I74" s="26">
        <v>5.8049999999999997</v>
      </c>
      <c r="J74" s="25" t="s">
        <v>201</v>
      </c>
      <c r="K74" s="28" t="s">
        <v>50</v>
      </c>
      <c r="L74" s="78" t="s">
        <v>587</v>
      </c>
    </row>
    <row r="75" spans="1:12" ht="15.6">
      <c r="A75" s="77" t="s">
        <v>211</v>
      </c>
      <c r="B75" s="65">
        <v>2</v>
      </c>
      <c r="C75" s="23" t="s">
        <v>212</v>
      </c>
      <c r="D75" s="24">
        <v>1.5913999999999999</v>
      </c>
      <c r="E75" s="22">
        <v>2</v>
      </c>
      <c r="F75" s="25" t="s">
        <v>213</v>
      </c>
      <c r="G75" s="25">
        <v>1.6284000000000001</v>
      </c>
      <c r="H75" s="22">
        <v>2</v>
      </c>
      <c r="I75" s="26">
        <v>12.879200000000001</v>
      </c>
      <c r="J75" s="25" t="s">
        <v>201</v>
      </c>
      <c r="K75" s="28" t="s">
        <v>50</v>
      </c>
      <c r="L75" s="78" t="s">
        <v>587</v>
      </c>
    </row>
    <row r="76" spans="1:12" ht="15.6">
      <c r="A76" s="77" t="s">
        <v>214</v>
      </c>
      <c r="B76" s="65">
        <v>2</v>
      </c>
      <c r="C76" s="23" t="s">
        <v>215</v>
      </c>
      <c r="D76" s="24">
        <v>3.1440000000000001</v>
      </c>
      <c r="E76" s="22">
        <v>1</v>
      </c>
      <c r="F76" s="25" t="s">
        <v>216</v>
      </c>
      <c r="G76" s="25">
        <v>3.2280000000000002</v>
      </c>
      <c r="H76" s="22">
        <v>1</v>
      </c>
      <c r="I76" s="26">
        <v>12.744</v>
      </c>
      <c r="J76" s="25" t="s">
        <v>18</v>
      </c>
      <c r="K76" s="28" t="s">
        <v>19</v>
      </c>
      <c r="L76" s="78" t="s">
        <v>587</v>
      </c>
    </row>
    <row r="77" spans="1:12" ht="15.6">
      <c r="A77" s="77" t="s">
        <v>217</v>
      </c>
      <c r="B77" s="65">
        <v>1</v>
      </c>
      <c r="C77" s="23" t="s">
        <v>218</v>
      </c>
      <c r="D77" s="24">
        <v>1.5004</v>
      </c>
      <c r="E77" s="22">
        <v>1</v>
      </c>
      <c r="F77" s="25" t="s">
        <v>219</v>
      </c>
      <c r="G77" s="25">
        <v>1.55</v>
      </c>
      <c r="H77" s="22">
        <v>1</v>
      </c>
      <c r="I77" s="26">
        <v>3.0503999999999998</v>
      </c>
      <c r="J77" s="25" t="s">
        <v>18</v>
      </c>
      <c r="K77" s="28" t="s">
        <v>19</v>
      </c>
      <c r="L77" s="78" t="s">
        <v>587</v>
      </c>
    </row>
    <row r="78" spans="1:12" ht="15.6">
      <c r="A78" s="77" t="s">
        <v>220</v>
      </c>
      <c r="B78" s="65">
        <v>1</v>
      </c>
      <c r="C78" s="23" t="s">
        <v>221</v>
      </c>
      <c r="D78" s="24">
        <v>0.99219999999999997</v>
      </c>
      <c r="E78" s="22">
        <v>1</v>
      </c>
      <c r="F78" s="25" t="s">
        <v>222</v>
      </c>
      <c r="G78" s="25">
        <v>1.0249999999999999</v>
      </c>
      <c r="H78" s="22">
        <v>1</v>
      </c>
      <c r="I78" s="26">
        <v>2.0171999999999999</v>
      </c>
      <c r="J78" s="25" t="s">
        <v>18</v>
      </c>
      <c r="K78" s="28" t="s">
        <v>19</v>
      </c>
      <c r="L78" s="78" t="s">
        <v>587</v>
      </c>
    </row>
    <row r="79" spans="1:12" ht="15.6">
      <c r="A79" s="77" t="s">
        <v>223</v>
      </c>
      <c r="B79" s="65">
        <v>3</v>
      </c>
      <c r="C79" s="23" t="s">
        <v>224</v>
      </c>
      <c r="D79" s="24">
        <v>2.9279999999999999</v>
      </c>
      <c r="E79" s="22">
        <v>1</v>
      </c>
      <c r="F79" s="25" t="s">
        <v>225</v>
      </c>
      <c r="G79" s="25">
        <v>3.2</v>
      </c>
      <c r="H79" s="22">
        <v>1</v>
      </c>
      <c r="I79" s="26">
        <v>18.384</v>
      </c>
      <c r="J79" s="25" t="s">
        <v>18</v>
      </c>
      <c r="K79" s="28" t="s">
        <v>19</v>
      </c>
      <c r="L79" s="78" t="s">
        <v>587</v>
      </c>
    </row>
    <row r="80" spans="1:12" ht="15.6">
      <c r="A80" s="77" t="s">
        <v>226</v>
      </c>
      <c r="B80" s="65">
        <v>1</v>
      </c>
      <c r="C80" s="23" t="s">
        <v>227</v>
      </c>
      <c r="D80" s="24">
        <v>3.0996000000000001</v>
      </c>
      <c r="E80" s="22">
        <v>1</v>
      </c>
      <c r="F80" s="25" t="s">
        <v>228</v>
      </c>
      <c r="G80" s="25">
        <v>3.5</v>
      </c>
      <c r="H80" s="22">
        <v>1</v>
      </c>
      <c r="I80" s="26">
        <f>D80+G80</f>
        <v>6.5996000000000006</v>
      </c>
      <c r="J80" s="25" t="s">
        <v>49</v>
      </c>
      <c r="K80" s="28" t="s">
        <v>19</v>
      </c>
      <c r="L80" s="78" t="s">
        <v>587</v>
      </c>
    </row>
    <row r="81" spans="1:12" ht="15.6">
      <c r="A81" s="77" t="s">
        <v>226</v>
      </c>
      <c r="B81" s="65">
        <v>1</v>
      </c>
      <c r="C81" s="23" t="s">
        <v>227</v>
      </c>
      <c r="D81" s="24">
        <v>3.0996000000000001</v>
      </c>
      <c r="E81" s="22">
        <v>1</v>
      </c>
      <c r="F81" s="25" t="s">
        <v>228</v>
      </c>
      <c r="G81" s="25">
        <v>3.5</v>
      </c>
      <c r="H81" s="22">
        <v>1</v>
      </c>
      <c r="I81" s="26">
        <f t="shared" ref="I81:I82" si="4">D81+G81</f>
        <v>6.5996000000000006</v>
      </c>
      <c r="J81" s="25" t="s">
        <v>54</v>
      </c>
      <c r="K81" s="28" t="s">
        <v>19</v>
      </c>
      <c r="L81" s="78" t="s">
        <v>587</v>
      </c>
    </row>
    <row r="82" spans="1:12" ht="15.6">
      <c r="A82" s="77" t="s">
        <v>226</v>
      </c>
      <c r="B82" s="65">
        <v>1</v>
      </c>
      <c r="C82" s="23" t="s">
        <v>227</v>
      </c>
      <c r="D82" s="24">
        <v>3.0996000000000001</v>
      </c>
      <c r="E82" s="22">
        <v>1</v>
      </c>
      <c r="F82" s="25" t="s">
        <v>228</v>
      </c>
      <c r="G82" s="25">
        <v>3.5</v>
      </c>
      <c r="H82" s="22">
        <v>1</v>
      </c>
      <c r="I82" s="26">
        <f t="shared" si="4"/>
        <v>6.5996000000000006</v>
      </c>
      <c r="J82" s="25" t="s">
        <v>58</v>
      </c>
      <c r="K82" s="28" t="s">
        <v>19</v>
      </c>
      <c r="L82" s="78" t="s">
        <v>587</v>
      </c>
    </row>
    <row r="83" spans="1:12" ht="15.6">
      <c r="A83" s="77" t="s">
        <v>229</v>
      </c>
      <c r="B83" s="65">
        <v>1</v>
      </c>
      <c r="C83" s="23" t="s">
        <v>230</v>
      </c>
      <c r="D83" s="24">
        <v>2.8475999999999999</v>
      </c>
      <c r="E83" s="22">
        <v>1</v>
      </c>
      <c r="F83" s="25" t="s">
        <v>231</v>
      </c>
      <c r="G83" s="25">
        <v>3.22</v>
      </c>
      <c r="H83" s="22">
        <v>1</v>
      </c>
      <c r="I83" s="26">
        <v>6.0675999999999997</v>
      </c>
      <c r="J83" s="25" t="s">
        <v>62</v>
      </c>
      <c r="K83" s="28" t="s">
        <v>19</v>
      </c>
      <c r="L83" s="78" t="s">
        <v>587</v>
      </c>
    </row>
    <row r="84" spans="1:12" ht="15.6">
      <c r="A84" s="77" t="s">
        <v>232</v>
      </c>
      <c r="B84" s="65">
        <v>1</v>
      </c>
      <c r="C84" s="23" t="s">
        <v>233</v>
      </c>
      <c r="D84" s="24">
        <v>2.6838000000000002</v>
      </c>
      <c r="E84" s="22">
        <v>1</v>
      </c>
      <c r="F84" s="25" t="s">
        <v>234</v>
      </c>
      <c r="G84" s="25">
        <v>3.052</v>
      </c>
      <c r="H84" s="22">
        <v>1</v>
      </c>
      <c r="I84" s="26">
        <f>D84+G84</f>
        <v>5.7358000000000002</v>
      </c>
      <c r="J84" s="25" t="s">
        <v>69</v>
      </c>
      <c r="K84" s="28" t="s">
        <v>19</v>
      </c>
      <c r="L84" s="78" t="s">
        <v>587</v>
      </c>
    </row>
    <row r="85" spans="1:12" ht="15.6">
      <c r="A85" s="77" t="s">
        <v>232</v>
      </c>
      <c r="B85" s="65">
        <v>1</v>
      </c>
      <c r="C85" s="23" t="s">
        <v>233</v>
      </c>
      <c r="D85" s="24">
        <v>2.6838000000000002</v>
      </c>
      <c r="E85" s="22">
        <v>1</v>
      </c>
      <c r="F85" s="25" t="s">
        <v>234</v>
      </c>
      <c r="G85" s="25">
        <v>3.052</v>
      </c>
      <c r="H85" s="22">
        <v>1</v>
      </c>
      <c r="I85" s="26">
        <f>D85+G85</f>
        <v>5.7358000000000002</v>
      </c>
      <c r="J85" s="25" t="s">
        <v>73</v>
      </c>
      <c r="K85" s="28" t="s">
        <v>19</v>
      </c>
      <c r="L85" s="78" t="s">
        <v>587</v>
      </c>
    </row>
    <row r="86" spans="1:12" ht="15.6">
      <c r="A86" s="77" t="s">
        <v>235</v>
      </c>
      <c r="B86" s="65">
        <v>1</v>
      </c>
      <c r="C86" s="23" t="s">
        <v>236</v>
      </c>
      <c r="D86" s="24">
        <v>3.25</v>
      </c>
      <c r="E86" s="22">
        <v>1</v>
      </c>
      <c r="F86" s="25" t="s">
        <v>237</v>
      </c>
      <c r="G86" s="25">
        <v>2.9264000000000001</v>
      </c>
      <c r="H86" s="22">
        <v>1</v>
      </c>
      <c r="I86" s="26">
        <v>6.1764000000000001</v>
      </c>
      <c r="J86" s="25" t="s">
        <v>49</v>
      </c>
      <c r="K86" s="28" t="s">
        <v>19</v>
      </c>
      <c r="L86" s="78" t="s">
        <v>587</v>
      </c>
    </row>
    <row r="87" spans="1:12" ht="15.6">
      <c r="A87" s="77" t="s">
        <v>238</v>
      </c>
      <c r="B87" s="65">
        <v>2</v>
      </c>
      <c r="C87" s="23" t="s">
        <v>222</v>
      </c>
      <c r="D87" s="24">
        <v>1.0249999999999999</v>
      </c>
      <c r="E87" s="22">
        <v>1</v>
      </c>
      <c r="F87" s="25" t="s">
        <v>239</v>
      </c>
      <c r="G87" s="25">
        <v>1.0167999999999999</v>
      </c>
      <c r="H87" s="22">
        <v>1</v>
      </c>
      <c r="I87" s="26">
        <v>4.0835999999999997</v>
      </c>
      <c r="J87" s="25" t="s">
        <v>49</v>
      </c>
      <c r="K87" s="28" t="s">
        <v>19</v>
      </c>
      <c r="L87" s="78" t="s">
        <v>587</v>
      </c>
    </row>
    <row r="88" spans="1:12" ht="15.6">
      <c r="A88" s="77" t="s">
        <v>240</v>
      </c>
      <c r="B88" s="65">
        <v>1</v>
      </c>
      <c r="C88" s="23" t="s">
        <v>241</v>
      </c>
      <c r="D88" s="24">
        <v>3.0289999999999999</v>
      </c>
      <c r="E88" s="22">
        <v>1</v>
      </c>
      <c r="F88" s="25" t="s">
        <v>242</v>
      </c>
      <c r="G88" s="25">
        <v>3.2016</v>
      </c>
      <c r="H88" s="22">
        <v>1</v>
      </c>
      <c r="I88" s="26">
        <v>6.2305999999999999</v>
      </c>
      <c r="J88" s="25" t="s">
        <v>54</v>
      </c>
      <c r="K88" s="28" t="s">
        <v>19</v>
      </c>
      <c r="L88" s="78" t="s">
        <v>587</v>
      </c>
    </row>
    <row r="89" spans="1:12" ht="15.6">
      <c r="A89" s="77" t="s">
        <v>243</v>
      </c>
      <c r="B89" s="65">
        <v>2</v>
      </c>
      <c r="C89" s="23" t="s">
        <v>244</v>
      </c>
      <c r="D89" s="24">
        <v>0.95530000000000004</v>
      </c>
      <c r="E89" s="22">
        <v>1</v>
      </c>
      <c r="F89" s="25" t="s">
        <v>245</v>
      </c>
      <c r="G89" s="25">
        <v>0.98399999999999999</v>
      </c>
      <c r="H89" s="22">
        <v>1</v>
      </c>
      <c r="I89" s="26">
        <v>3.8786</v>
      </c>
      <c r="J89" s="25" t="s">
        <v>54</v>
      </c>
      <c r="K89" s="28" t="s">
        <v>19</v>
      </c>
      <c r="L89" s="78" t="s">
        <v>587</v>
      </c>
    </row>
    <row r="90" spans="1:12" ht="15.6">
      <c r="A90" s="77" t="s">
        <v>246</v>
      </c>
      <c r="B90" s="146">
        <v>6</v>
      </c>
      <c r="C90" s="48" t="s">
        <v>247</v>
      </c>
      <c r="D90" s="49">
        <v>2.3976000000000002</v>
      </c>
      <c r="E90" s="50">
        <v>1</v>
      </c>
      <c r="F90" s="51" t="s">
        <v>248</v>
      </c>
      <c r="G90" s="51">
        <v>2.4295</v>
      </c>
      <c r="H90" s="50">
        <v>1</v>
      </c>
      <c r="I90" s="52">
        <v>28.962599999999998</v>
      </c>
      <c r="J90" s="51" t="s">
        <v>58</v>
      </c>
      <c r="K90" s="53" t="s">
        <v>19</v>
      </c>
      <c r="L90" s="78" t="s">
        <v>587</v>
      </c>
    </row>
    <row r="91" spans="1:12" ht="15.6">
      <c r="A91" s="77" t="s">
        <v>249</v>
      </c>
      <c r="B91" s="146">
        <v>1</v>
      </c>
      <c r="C91" s="48" t="s">
        <v>250</v>
      </c>
      <c r="D91" s="49">
        <v>2.8079999999999998</v>
      </c>
      <c r="E91" s="50">
        <v>1</v>
      </c>
      <c r="F91" s="51" t="s">
        <v>251</v>
      </c>
      <c r="G91" s="51">
        <v>2.9946000000000002</v>
      </c>
      <c r="H91" s="50">
        <v>1</v>
      </c>
      <c r="I91" s="52">
        <v>5.8026</v>
      </c>
      <c r="J91" s="51" t="s">
        <v>58</v>
      </c>
      <c r="K91" s="53" t="s">
        <v>19</v>
      </c>
      <c r="L91" s="78" t="s">
        <v>587</v>
      </c>
    </row>
    <row r="92" spans="1:12" ht="15.6">
      <c r="A92" s="77" t="s">
        <v>252</v>
      </c>
      <c r="B92" s="146">
        <v>2</v>
      </c>
      <c r="C92" s="48" t="s">
        <v>253</v>
      </c>
      <c r="D92" s="49">
        <v>0.88560000000000005</v>
      </c>
      <c r="E92" s="50">
        <v>1</v>
      </c>
      <c r="F92" s="51" t="s">
        <v>254</v>
      </c>
      <c r="G92" s="51">
        <v>0.88970000000000005</v>
      </c>
      <c r="H92" s="50">
        <v>1</v>
      </c>
      <c r="I92" s="52">
        <v>3.5506000000000002</v>
      </c>
      <c r="J92" s="51" t="s">
        <v>58</v>
      </c>
      <c r="K92" s="53" t="s">
        <v>19</v>
      </c>
      <c r="L92" s="78" t="s">
        <v>587</v>
      </c>
    </row>
    <row r="93" spans="1:12" ht="15.6">
      <c r="A93" s="77" t="s">
        <v>255</v>
      </c>
      <c r="B93" s="146">
        <v>1</v>
      </c>
      <c r="C93" s="48" t="s">
        <v>256</v>
      </c>
      <c r="D93" s="49">
        <v>2.4375</v>
      </c>
      <c r="E93" s="50">
        <v>1</v>
      </c>
      <c r="F93" s="51" t="s">
        <v>257</v>
      </c>
      <c r="G93" s="51">
        <v>2.7132000000000001</v>
      </c>
      <c r="H93" s="50">
        <v>1</v>
      </c>
      <c r="I93" s="52">
        <v>5.1506999999999996</v>
      </c>
      <c r="J93" s="51" t="s">
        <v>62</v>
      </c>
      <c r="K93" s="53" t="s">
        <v>19</v>
      </c>
      <c r="L93" s="78" t="s">
        <v>587</v>
      </c>
    </row>
    <row r="94" spans="1:12" ht="15.6">
      <c r="A94" s="77" t="s">
        <v>258</v>
      </c>
      <c r="B94" s="146">
        <v>2</v>
      </c>
      <c r="C94" s="48" t="s">
        <v>259</v>
      </c>
      <c r="D94" s="49">
        <v>0.79949999999999999</v>
      </c>
      <c r="E94" s="50">
        <v>1</v>
      </c>
      <c r="F94" s="51" t="s">
        <v>260</v>
      </c>
      <c r="G94" s="51">
        <v>0.83230000000000004</v>
      </c>
      <c r="H94" s="50">
        <v>1</v>
      </c>
      <c r="I94" s="52">
        <v>3.2635999999999998</v>
      </c>
      <c r="J94" s="51" t="s">
        <v>62</v>
      </c>
      <c r="K94" s="53" t="s">
        <v>19</v>
      </c>
      <c r="L94" s="78" t="s">
        <v>587</v>
      </c>
    </row>
    <row r="95" spans="1:12" ht="15.6">
      <c r="A95" s="77" t="s">
        <v>261</v>
      </c>
      <c r="B95" s="65">
        <v>1</v>
      </c>
      <c r="C95" s="23" t="s">
        <v>262</v>
      </c>
      <c r="D95" s="24">
        <v>2.25</v>
      </c>
      <c r="E95" s="22">
        <v>1</v>
      </c>
      <c r="F95" s="25" t="s">
        <v>263</v>
      </c>
      <c r="G95" s="25">
        <v>2.5295999999999998</v>
      </c>
      <c r="H95" s="22">
        <v>1</v>
      </c>
      <c r="I95" s="26">
        <v>4.7796000000000003</v>
      </c>
      <c r="J95" s="25" t="s">
        <v>69</v>
      </c>
      <c r="K95" s="28" t="s">
        <v>19</v>
      </c>
      <c r="L95" s="78" t="s">
        <v>587</v>
      </c>
    </row>
    <row r="96" spans="1:12" ht="15.6">
      <c r="A96" s="77" t="s">
        <v>264</v>
      </c>
      <c r="B96" s="65">
        <v>2</v>
      </c>
      <c r="C96" s="23" t="s">
        <v>265</v>
      </c>
      <c r="D96" s="24">
        <v>0.73799999999999999</v>
      </c>
      <c r="E96" s="22">
        <v>1</v>
      </c>
      <c r="F96" s="25" t="s">
        <v>266</v>
      </c>
      <c r="G96" s="25">
        <v>0.77490000000000003</v>
      </c>
      <c r="H96" s="22">
        <v>1</v>
      </c>
      <c r="I96" s="26">
        <v>3.0257999999999998</v>
      </c>
      <c r="J96" s="25" t="s">
        <v>69</v>
      </c>
      <c r="K96" s="28" t="s">
        <v>19</v>
      </c>
      <c r="L96" s="78" t="s">
        <v>587</v>
      </c>
    </row>
    <row r="97" spans="1:12" ht="15.6">
      <c r="A97" s="77" t="s">
        <v>267</v>
      </c>
      <c r="B97" s="65">
        <v>1</v>
      </c>
      <c r="C97" s="23" t="s">
        <v>268</v>
      </c>
      <c r="D97" s="24">
        <v>1.4274</v>
      </c>
      <c r="E97" s="22">
        <v>1</v>
      </c>
      <c r="F97" s="25" t="s">
        <v>269</v>
      </c>
      <c r="G97" s="25">
        <v>1.6964999999999999</v>
      </c>
      <c r="H97" s="22">
        <v>1</v>
      </c>
      <c r="I97" s="26">
        <v>3.1238999999999999</v>
      </c>
      <c r="J97" s="25" t="s">
        <v>73</v>
      </c>
      <c r="K97" s="28" t="s">
        <v>19</v>
      </c>
      <c r="L97" s="78" t="s">
        <v>587</v>
      </c>
    </row>
    <row r="98" spans="1:12" ht="15.6">
      <c r="A98" s="77" t="s">
        <v>270</v>
      </c>
      <c r="B98" s="65">
        <v>10</v>
      </c>
      <c r="C98" s="23" t="s">
        <v>271</v>
      </c>
      <c r="D98" s="24">
        <v>1.8178000000000001</v>
      </c>
      <c r="E98" s="22">
        <v>1</v>
      </c>
      <c r="F98" s="25" t="s">
        <v>272</v>
      </c>
      <c r="G98" s="25">
        <v>1.7283999999999999</v>
      </c>
      <c r="H98" s="22">
        <v>1</v>
      </c>
      <c r="I98" s="26">
        <v>35.462000000000003</v>
      </c>
      <c r="J98" s="25" t="s">
        <v>73</v>
      </c>
      <c r="K98" s="28" t="s">
        <v>19</v>
      </c>
      <c r="L98" s="78" t="s">
        <v>587</v>
      </c>
    </row>
    <row r="99" spans="1:12" ht="15.6">
      <c r="A99" s="77" t="s">
        <v>273</v>
      </c>
      <c r="B99" s="65">
        <v>1</v>
      </c>
      <c r="C99" s="35" t="s">
        <v>274</v>
      </c>
      <c r="D99" s="24">
        <v>1.3871</v>
      </c>
      <c r="E99" s="22">
        <v>1</v>
      </c>
      <c r="F99" s="25" t="s">
        <v>275</v>
      </c>
      <c r="G99" s="25">
        <v>1.0004999999999999</v>
      </c>
      <c r="H99" s="22">
        <v>1</v>
      </c>
      <c r="I99" s="26">
        <v>2.3875999999999999</v>
      </c>
      <c r="J99" s="27" t="s">
        <v>73</v>
      </c>
      <c r="K99" s="35" t="s">
        <v>19</v>
      </c>
      <c r="L99" s="78" t="s">
        <v>587</v>
      </c>
    </row>
    <row r="100" spans="1:12" ht="15.6">
      <c r="A100" s="77" t="s">
        <v>276</v>
      </c>
      <c r="B100" s="65">
        <v>1</v>
      </c>
      <c r="C100" s="35" t="s">
        <v>277</v>
      </c>
      <c r="D100" s="24">
        <f>1.37*1.45</f>
        <v>1.9865000000000002</v>
      </c>
      <c r="E100" s="22">
        <v>1</v>
      </c>
      <c r="F100" s="35" t="s">
        <v>277</v>
      </c>
      <c r="G100" s="24">
        <f>1.37*1.45</f>
        <v>1.9865000000000002</v>
      </c>
      <c r="H100" s="22">
        <v>1</v>
      </c>
      <c r="I100" s="26">
        <f>G100+D100</f>
        <v>3.9730000000000003</v>
      </c>
      <c r="J100" s="27" t="s">
        <v>18</v>
      </c>
      <c r="K100" s="35" t="s">
        <v>79</v>
      </c>
      <c r="L100" s="78" t="s">
        <v>585</v>
      </c>
    </row>
    <row r="101" spans="1:12" ht="15.6" hidden="1">
      <c r="A101" s="77" t="s">
        <v>278</v>
      </c>
      <c r="B101" s="54">
        <v>1</v>
      </c>
      <c r="C101" s="55" t="s">
        <v>279</v>
      </c>
      <c r="D101" s="56">
        <f>1.26*1.97</f>
        <v>2.4822000000000002</v>
      </c>
      <c r="E101" s="54">
        <v>1</v>
      </c>
      <c r="F101" s="55" t="s">
        <v>279</v>
      </c>
      <c r="G101" s="56">
        <f>1.26*1.97</f>
        <v>2.4822000000000002</v>
      </c>
      <c r="H101" s="54">
        <v>1</v>
      </c>
      <c r="I101" s="57">
        <f>G101+D101</f>
        <v>4.9644000000000004</v>
      </c>
      <c r="J101" s="58" t="s">
        <v>18</v>
      </c>
      <c r="K101" s="55" t="s">
        <v>583</v>
      </c>
      <c r="L101" s="79" t="s">
        <v>589</v>
      </c>
    </row>
    <row r="102" spans="1:12" ht="15.6">
      <c r="A102" s="77" t="s">
        <v>151</v>
      </c>
      <c r="B102" s="65">
        <v>5</v>
      </c>
      <c r="C102" s="23" t="s">
        <v>280</v>
      </c>
      <c r="D102" s="24">
        <v>2.75</v>
      </c>
      <c r="E102" s="22">
        <v>1</v>
      </c>
      <c r="F102" s="25" t="s">
        <v>185</v>
      </c>
      <c r="G102" s="25">
        <v>2.7776000000000001</v>
      </c>
      <c r="H102" s="22">
        <v>1</v>
      </c>
      <c r="I102" s="26">
        <v>27.638000000000002</v>
      </c>
      <c r="J102" s="25" t="s">
        <v>49</v>
      </c>
      <c r="K102" s="28" t="s">
        <v>19</v>
      </c>
      <c r="L102" s="78" t="s">
        <v>587</v>
      </c>
    </row>
    <row r="103" spans="1:12" ht="15.6">
      <c r="A103" s="77" t="s">
        <v>157</v>
      </c>
      <c r="B103" s="65">
        <v>5</v>
      </c>
      <c r="C103" s="23" t="s">
        <v>281</v>
      </c>
      <c r="D103" s="24">
        <v>2.5630000000000002</v>
      </c>
      <c r="E103" s="22">
        <v>1</v>
      </c>
      <c r="F103" s="25" t="s">
        <v>282</v>
      </c>
      <c r="G103" s="25">
        <v>2.6432000000000002</v>
      </c>
      <c r="H103" s="22">
        <v>1</v>
      </c>
      <c r="I103" s="26">
        <v>26.030999999999999</v>
      </c>
      <c r="J103" s="25" t="s">
        <v>54</v>
      </c>
      <c r="K103" s="28" t="s">
        <v>19</v>
      </c>
      <c r="L103" s="78" t="s">
        <v>587</v>
      </c>
    </row>
    <row r="104" spans="1:12" ht="15.6">
      <c r="A104" s="77" t="s">
        <v>169</v>
      </c>
      <c r="B104" s="65">
        <v>5</v>
      </c>
      <c r="C104" s="23" t="s">
        <v>170</v>
      </c>
      <c r="D104" s="24">
        <v>1.9890000000000001</v>
      </c>
      <c r="E104" s="22">
        <v>1</v>
      </c>
      <c r="F104" s="25" t="s">
        <v>283</v>
      </c>
      <c r="G104" s="25">
        <v>2.2686000000000002</v>
      </c>
      <c r="H104" s="22">
        <v>1</v>
      </c>
      <c r="I104" s="26">
        <v>21.288</v>
      </c>
      <c r="J104" s="25" t="s">
        <v>62</v>
      </c>
      <c r="K104" s="28" t="s">
        <v>19</v>
      </c>
      <c r="L104" s="78" t="s">
        <v>587</v>
      </c>
    </row>
    <row r="105" spans="1:12" ht="15.6">
      <c r="A105" s="77" t="s">
        <v>175</v>
      </c>
      <c r="B105" s="65">
        <v>6</v>
      </c>
      <c r="C105" s="23" t="s">
        <v>284</v>
      </c>
      <c r="D105" s="24">
        <v>1.8540000000000001</v>
      </c>
      <c r="E105" s="22">
        <v>1</v>
      </c>
      <c r="F105" s="25" t="s">
        <v>285</v>
      </c>
      <c r="G105" s="25">
        <v>2.0943999999999998</v>
      </c>
      <c r="H105" s="22">
        <v>1</v>
      </c>
      <c r="I105" s="26">
        <v>23.6904</v>
      </c>
      <c r="J105" s="25" t="s">
        <v>69</v>
      </c>
      <c r="K105" s="28" t="s">
        <v>19</v>
      </c>
      <c r="L105" s="78" t="s">
        <v>587</v>
      </c>
    </row>
    <row r="106" spans="1:12" ht="15.6">
      <c r="A106" s="77" t="s">
        <v>267</v>
      </c>
      <c r="B106" s="146">
        <v>5</v>
      </c>
      <c r="C106" s="48" t="s">
        <v>268</v>
      </c>
      <c r="D106" s="49">
        <v>1.4274</v>
      </c>
      <c r="E106" s="50">
        <v>1</v>
      </c>
      <c r="F106" s="51" t="s">
        <v>286</v>
      </c>
      <c r="G106" s="51">
        <v>1.6472</v>
      </c>
      <c r="H106" s="50">
        <v>1</v>
      </c>
      <c r="I106" s="52">
        <v>15.372999999999999</v>
      </c>
      <c r="J106" s="51" t="s">
        <v>73</v>
      </c>
      <c r="K106" s="53" t="s">
        <v>19</v>
      </c>
      <c r="L106" s="78" t="s">
        <v>587</v>
      </c>
    </row>
    <row r="107" spans="1:12" ht="27" hidden="1">
      <c r="A107" s="77" t="s">
        <v>287</v>
      </c>
      <c r="B107" s="59">
        <v>1</v>
      </c>
      <c r="C107" s="60" t="s">
        <v>288</v>
      </c>
      <c r="D107" s="61">
        <v>2.2400000000000002</v>
      </c>
      <c r="E107" s="59">
        <v>2</v>
      </c>
      <c r="F107" s="62" t="s">
        <v>289</v>
      </c>
      <c r="G107" s="62">
        <v>2.2246000000000001</v>
      </c>
      <c r="H107" s="59">
        <v>2</v>
      </c>
      <c r="I107" s="63">
        <v>8.9291999999999998</v>
      </c>
      <c r="J107" s="62" t="s">
        <v>18</v>
      </c>
      <c r="K107" s="64" t="s">
        <v>107</v>
      </c>
      <c r="L107" s="79" t="s">
        <v>589</v>
      </c>
    </row>
    <row r="108" spans="1:12" ht="15.6">
      <c r="A108" s="77" t="s">
        <v>290</v>
      </c>
      <c r="B108" s="146">
        <v>1</v>
      </c>
      <c r="C108" s="48" t="s">
        <v>291</v>
      </c>
      <c r="D108" s="49">
        <v>1.5660000000000001</v>
      </c>
      <c r="E108" s="50">
        <v>2</v>
      </c>
      <c r="F108" s="51" t="s">
        <v>292</v>
      </c>
      <c r="G108" s="51">
        <v>1.855</v>
      </c>
      <c r="H108" s="50">
        <v>2</v>
      </c>
      <c r="I108" s="52">
        <v>6.8419999999999996</v>
      </c>
      <c r="J108" s="51" t="s">
        <v>129</v>
      </c>
      <c r="K108" s="53" t="s">
        <v>50</v>
      </c>
      <c r="L108" s="78" t="s">
        <v>587</v>
      </c>
    </row>
    <row r="109" spans="1:12" ht="15.6">
      <c r="A109" s="77" t="s">
        <v>293</v>
      </c>
      <c r="B109" s="146">
        <v>2</v>
      </c>
      <c r="C109" s="48" t="s">
        <v>294</v>
      </c>
      <c r="D109" s="49">
        <v>1.9392</v>
      </c>
      <c r="E109" s="50">
        <v>2</v>
      </c>
      <c r="F109" s="51" t="s">
        <v>295</v>
      </c>
      <c r="G109" s="51">
        <v>1.9305000000000001</v>
      </c>
      <c r="H109" s="50">
        <v>2</v>
      </c>
      <c r="I109" s="52">
        <v>15.4788</v>
      </c>
      <c r="J109" s="51" t="s">
        <v>18</v>
      </c>
      <c r="K109" s="53" t="s">
        <v>50</v>
      </c>
      <c r="L109" s="78" t="s">
        <v>587</v>
      </c>
    </row>
    <row r="110" spans="1:12" ht="15.6">
      <c r="A110" s="77" t="s">
        <v>296</v>
      </c>
      <c r="B110" s="65">
        <v>2</v>
      </c>
      <c r="C110" s="23" t="s">
        <v>297</v>
      </c>
      <c r="D110" s="24">
        <v>1.4745999999999999</v>
      </c>
      <c r="E110" s="22">
        <v>1</v>
      </c>
      <c r="F110" s="25" t="s">
        <v>298</v>
      </c>
      <c r="G110" s="25">
        <v>1.7496</v>
      </c>
      <c r="H110" s="22">
        <v>1</v>
      </c>
      <c r="I110" s="26">
        <v>6.4484000000000004</v>
      </c>
      <c r="J110" s="25" t="s">
        <v>129</v>
      </c>
      <c r="K110" s="28" t="s">
        <v>19</v>
      </c>
      <c r="L110" s="78" t="s">
        <v>587</v>
      </c>
    </row>
    <row r="111" spans="1:12" ht="15.6">
      <c r="A111" s="77" t="s">
        <v>299</v>
      </c>
      <c r="B111" s="65">
        <v>5</v>
      </c>
      <c r="C111" s="23" t="s">
        <v>300</v>
      </c>
      <c r="D111" s="24">
        <v>2.2031999999999998</v>
      </c>
      <c r="E111" s="22">
        <v>1</v>
      </c>
      <c r="F111" s="25" t="s">
        <v>301</v>
      </c>
      <c r="G111" s="25">
        <v>2.4416000000000002</v>
      </c>
      <c r="H111" s="22">
        <v>1</v>
      </c>
      <c r="I111" s="26">
        <v>23.224</v>
      </c>
      <c r="J111" s="25" t="s">
        <v>58</v>
      </c>
      <c r="K111" s="28" t="s">
        <v>19</v>
      </c>
      <c r="L111" s="78" t="s">
        <v>587</v>
      </c>
    </row>
    <row r="112" spans="1:12" ht="15.6">
      <c r="A112" s="77" t="s">
        <v>302</v>
      </c>
      <c r="B112" s="65">
        <v>2</v>
      </c>
      <c r="C112" s="35" t="s">
        <v>303</v>
      </c>
      <c r="D112" s="24">
        <v>0.82799999999999996</v>
      </c>
      <c r="E112" s="22">
        <v>1</v>
      </c>
      <c r="F112" s="25" t="s">
        <v>304</v>
      </c>
      <c r="G112" s="25">
        <v>0.85099999999999998</v>
      </c>
      <c r="H112" s="22">
        <v>1</v>
      </c>
      <c r="I112" s="26">
        <v>3.3580000000000001</v>
      </c>
      <c r="J112" s="27" t="s">
        <v>69</v>
      </c>
      <c r="K112" s="35" t="s">
        <v>19</v>
      </c>
      <c r="L112" s="78" t="s">
        <v>587</v>
      </c>
    </row>
    <row r="113" spans="1:12" ht="15.6">
      <c r="A113" s="77" t="s">
        <v>305</v>
      </c>
      <c r="B113" s="65">
        <v>1</v>
      </c>
      <c r="C113" s="35" t="s">
        <v>306</v>
      </c>
      <c r="D113" s="24">
        <f>2.72*1.93</f>
        <v>5.2496</v>
      </c>
      <c r="E113" s="22">
        <v>1</v>
      </c>
      <c r="F113" s="35" t="s">
        <v>306</v>
      </c>
      <c r="G113" s="24">
        <f>2.72*1.93</f>
        <v>5.2496</v>
      </c>
      <c r="H113" s="22">
        <v>1</v>
      </c>
      <c r="I113" s="26">
        <f>G113+D113</f>
        <v>10.4992</v>
      </c>
      <c r="J113" s="27" t="s">
        <v>18</v>
      </c>
      <c r="K113" s="35" t="s">
        <v>116</v>
      </c>
      <c r="L113" s="78" t="s">
        <v>586</v>
      </c>
    </row>
    <row r="114" spans="1:12" ht="15.6">
      <c r="A114" s="77" t="s">
        <v>307</v>
      </c>
      <c r="B114" s="65">
        <v>1</v>
      </c>
      <c r="C114" s="35" t="s">
        <v>308</v>
      </c>
      <c r="D114" s="24">
        <f>1.1*2</f>
        <v>2.2000000000000002</v>
      </c>
      <c r="E114" s="22">
        <v>1</v>
      </c>
      <c r="F114" s="35" t="s">
        <v>308</v>
      </c>
      <c r="G114" s="24">
        <f>1.1*2</f>
        <v>2.2000000000000002</v>
      </c>
      <c r="H114" s="22">
        <v>1</v>
      </c>
      <c r="I114" s="26">
        <f>D114+G114</f>
        <v>4.4000000000000004</v>
      </c>
      <c r="J114" s="27" t="s">
        <v>18</v>
      </c>
      <c r="K114" s="35" t="s">
        <v>309</v>
      </c>
      <c r="L114" s="78" t="s">
        <v>585</v>
      </c>
    </row>
    <row r="115" spans="1:12" ht="15.6">
      <c r="A115" s="77" t="s">
        <v>151</v>
      </c>
      <c r="B115" s="65">
        <v>5</v>
      </c>
      <c r="C115" s="23" t="s">
        <v>280</v>
      </c>
      <c r="D115" s="24">
        <v>2.75</v>
      </c>
      <c r="E115" s="22">
        <v>1</v>
      </c>
      <c r="F115" s="25" t="s">
        <v>310</v>
      </c>
      <c r="G115" s="25">
        <v>2.8224</v>
      </c>
      <c r="H115" s="22">
        <v>1</v>
      </c>
      <c r="I115" s="26">
        <v>27.861999999999998</v>
      </c>
      <c r="J115" s="25" t="s">
        <v>49</v>
      </c>
      <c r="K115" s="28" t="s">
        <v>19</v>
      </c>
      <c r="L115" s="78" t="s">
        <v>587</v>
      </c>
    </row>
    <row r="116" spans="1:12" ht="15.6">
      <c r="A116" s="77" t="s">
        <v>157</v>
      </c>
      <c r="B116" s="65">
        <v>5</v>
      </c>
      <c r="C116" s="23" t="s">
        <v>281</v>
      </c>
      <c r="D116" s="24">
        <v>2.5630000000000002</v>
      </c>
      <c r="E116" s="22">
        <v>1</v>
      </c>
      <c r="F116" s="25" t="s">
        <v>282</v>
      </c>
      <c r="G116" s="25">
        <v>2.6432000000000002</v>
      </c>
      <c r="H116" s="22">
        <v>1</v>
      </c>
      <c r="I116" s="26">
        <v>26.030999999999999</v>
      </c>
      <c r="J116" s="25" t="s">
        <v>54</v>
      </c>
      <c r="K116" s="28" t="s">
        <v>19</v>
      </c>
      <c r="L116" s="78" t="s">
        <v>587</v>
      </c>
    </row>
    <row r="117" spans="1:12" ht="15.6">
      <c r="A117" s="77" t="s">
        <v>299</v>
      </c>
      <c r="B117" s="65">
        <v>5</v>
      </c>
      <c r="C117" s="23" t="s">
        <v>300</v>
      </c>
      <c r="D117" s="24">
        <v>2.2031999999999998</v>
      </c>
      <c r="E117" s="22">
        <v>1</v>
      </c>
      <c r="F117" s="25" t="s">
        <v>301</v>
      </c>
      <c r="G117" s="25">
        <v>2.4416000000000002</v>
      </c>
      <c r="H117" s="22">
        <v>1</v>
      </c>
      <c r="I117" s="26">
        <v>23.224</v>
      </c>
      <c r="J117" s="25" t="s">
        <v>58</v>
      </c>
      <c r="K117" s="28" t="s">
        <v>19</v>
      </c>
      <c r="L117" s="78" t="s">
        <v>587</v>
      </c>
    </row>
    <row r="118" spans="1:12" ht="13.8" customHeight="1">
      <c r="A118" s="77" t="s">
        <v>311</v>
      </c>
      <c r="B118" s="65">
        <v>1</v>
      </c>
      <c r="C118" s="23" t="s">
        <v>312</v>
      </c>
      <c r="D118" s="24">
        <v>8.6904000000000003</v>
      </c>
      <c r="E118" s="22">
        <v>1</v>
      </c>
      <c r="F118" s="25" t="s">
        <v>313</v>
      </c>
      <c r="G118" s="25">
        <v>8.5648</v>
      </c>
      <c r="H118" s="22">
        <v>1</v>
      </c>
      <c r="I118" s="26">
        <v>17.255199999999999</v>
      </c>
      <c r="J118" s="25" t="s">
        <v>18</v>
      </c>
      <c r="K118" s="28" t="s">
        <v>314</v>
      </c>
      <c r="L118" s="78" t="s">
        <v>585</v>
      </c>
    </row>
    <row r="119" spans="1:12" ht="15.6">
      <c r="A119" s="77" t="s">
        <v>315</v>
      </c>
      <c r="B119" s="65">
        <v>1</v>
      </c>
      <c r="C119" s="23" t="s">
        <v>316</v>
      </c>
      <c r="D119" s="24">
        <v>1.8966000000000001</v>
      </c>
      <c r="E119" s="22">
        <v>1</v>
      </c>
      <c r="F119" s="25" t="s">
        <v>317</v>
      </c>
      <c r="G119" s="25">
        <v>2.052</v>
      </c>
      <c r="H119" s="22">
        <v>1</v>
      </c>
      <c r="I119" s="26">
        <v>3.9485999999999999</v>
      </c>
      <c r="J119" s="25" t="s">
        <v>18</v>
      </c>
      <c r="K119" s="28" t="s">
        <v>19</v>
      </c>
      <c r="L119" s="78" t="s">
        <v>587</v>
      </c>
    </row>
    <row r="120" spans="1:12" ht="15.6">
      <c r="A120" s="77" t="s">
        <v>318</v>
      </c>
      <c r="B120" s="146">
        <v>4</v>
      </c>
      <c r="C120" s="48" t="s">
        <v>319</v>
      </c>
      <c r="D120" s="49">
        <v>3.0282</v>
      </c>
      <c r="E120" s="50">
        <v>1</v>
      </c>
      <c r="F120" s="51" t="s">
        <v>320</v>
      </c>
      <c r="G120" s="51">
        <v>3.0488</v>
      </c>
      <c r="H120" s="50">
        <v>1</v>
      </c>
      <c r="I120" s="52">
        <v>24.308</v>
      </c>
      <c r="J120" s="51" t="s">
        <v>129</v>
      </c>
      <c r="K120" s="53" t="s">
        <v>19</v>
      </c>
      <c r="L120" s="78" t="s">
        <v>587</v>
      </c>
    </row>
    <row r="121" spans="1:12" ht="15.6">
      <c r="A121" s="77" t="s">
        <v>321</v>
      </c>
      <c r="B121" s="146">
        <v>5</v>
      </c>
      <c r="C121" s="48" t="s">
        <v>322</v>
      </c>
      <c r="D121" s="49">
        <v>1.6830000000000001</v>
      </c>
      <c r="E121" s="50">
        <v>1</v>
      </c>
      <c r="F121" s="51" t="s">
        <v>323</v>
      </c>
      <c r="G121" s="51">
        <v>1.8192999999999999</v>
      </c>
      <c r="H121" s="50">
        <v>1</v>
      </c>
      <c r="I121" s="52">
        <v>17.511500000000002</v>
      </c>
      <c r="J121" s="51" t="s">
        <v>129</v>
      </c>
      <c r="K121" s="53" t="s">
        <v>19</v>
      </c>
      <c r="L121" s="78" t="s">
        <v>587</v>
      </c>
    </row>
    <row r="122" spans="1:12" ht="15.6">
      <c r="A122" s="77" t="s">
        <v>324</v>
      </c>
      <c r="B122" s="146">
        <v>2</v>
      </c>
      <c r="C122" s="48" t="s">
        <v>325</v>
      </c>
      <c r="D122" s="49">
        <v>1.6576</v>
      </c>
      <c r="E122" s="50">
        <v>1</v>
      </c>
      <c r="F122" s="51" t="s">
        <v>326</v>
      </c>
      <c r="G122" s="51">
        <v>1.6538999999999999</v>
      </c>
      <c r="H122" s="50">
        <v>1</v>
      </c>
      <c r="I122" s="52">
        <v>6.6230000000000002</v>
      </c>
      <c r="J122" s="51" t="s">
        <v>129</v>
      </c>
      <c r="K122" s="53" t="s">
        <v>19</v>
      </c>
      <c r="L122" s="78" t="s">
        <v>587</v>
      </c>
    </row>
    <row r="123" spans="1:12" ht="15.6">
      <c r="A123" s="77" t="s">
        <v>327</v>
      </c>
      <c r="B123" s="146">
        <v>1</v>
      </c>
      <c r="C123" s="48" t="s">
        <v>328</v>
      </c>
      <c r="D123" s="49">
        <v>1.4535</v>
      </c>
      <c r="E123" s="50">
        <v>1</v>
      </c>
      <c r="F123" s="51" t="s">
        <v>329</v>
      </c>
      <c r="G123" s="51">
        <v>1.5835999999999999</v>
      </c>
      <c r="H123" s="50">
        <v>1</v>
      </c>
      <c r="I123" s="52">
        <v>3.0371000000000001</v>
      </c>
      <c r="J123" s="51" t="s">
        <v>129</v>
      </c>
      <c r="K123" s="53" t="s">
        <v>19</v>
      </c>
      <c r="L123" s="78" t="s">
        <v>587</v>
      </c>
    </row>
    <row r="124" spans="1:12" ht="15.6">
      <c r="A124" s="77" t="s">
        <v>330</v>
      </c>
      <c r="B124" s="65">
        <v>4</v>
      </c>
      <c r="C124" s="23" t="s">
        <v>331</v>
      </c>
      <c r="D124" s="24">
        <v>2.375</v>
      </c>
      <c r="E124" s="22">
        <v>1</v>
      </c>
      <c r="F124" s="25" t="s">
        <v>332</v>
      </c>
      <c r="G124" s="25">
        <v>2.597</v>
      </c>
      <c r="H124" s="22">
        <v>1</v>
      </c>
      <c r="I124" s="26">
        <v>19.888000000000002</v>
      </c>
      <c r="J124" s="25" t="s">
        <v>49</v>
      </c>
      <c r="K124" s="28" t="s">
        <v>19</v>
      </c>
      <c r="L124" s="78" t="s">
        <v>587</v>
      </c>
    </row>
    <row r="125" spans="1:12" ht="15.6">
      <c r="A125" s="77" t="s">
        <v>333</v>
      </c>
      <c r="B125" s="65">
        <v>4</v>
      </c>
      <c r="C125" s="23" t="s">
        <v>156</v>
      </c>
      <c r="D125" s="24">
        <v>2.2134999999999998</v>
      </c>
      <c r="E125" s="22">
        <v>1</v>
      </c>
      <c r="F125" s="25" t="s">
        <v>334</v>
      </c>
      <c r="G125" s="25">
        <v>2.4485999999999999</v>
      </c>
      <c r="H125" s="22">
        <v>1</v>
      </c>
      <c r="I125" s="26">
        <v>18.648399999999999</v>
      </c>
      <c r="J125" s="25" t="s">
        <v>54</v>
      </c>
      <c r="K125" s="28" t="s">
        <v>19</v>
      </c>
      <c r="L125" s="78" t="s">
        <v>587</v>
      </c>
    </row>
    <row r="126" spans="1:12" ht="15.6">
      <c r="A126" s="77" t="s">
        <v>335</v>
      </c>
      <c r="B126" s="65">
        <v>4</v>
      </c>
      <c r="C126" s="23" t="s">
        <v>336</v>
      </c>
      <c r="D126" s="24">
        <v>2.052</v>
      </c>
      <c r="E126" s="22">
        <v>1</v>
      </c>
      <c r="F126" s="25" t="s">
        <v>337</v>
      </c>
      <c r="G126" s="25">
        <v>2.2155</v>
      </c>
      <c r="H126" s="22">
        <v>1</v>
      </c>
      <c r="I126" s="26">
        <v>17.07</v>
      </c>
      <c r="J126" s="25" t="s">
        <v>58</v>
      </c>
      <c r="K126" s="28" t="s">
        <v>19</v>
      </c>
      <c r="L126" s="78" t="s">
        <v>587</v>
      </c>
    </row>
    <row r="127" spans="1:12" ht="15.6">
      <c r="A127" s="77" t="s">
        <v>338</v>
      </c>
      <c r="B127" s="65">
        <v>1</v>
      </c>
      <c r="C127" s="23" t="s">
        <v>339</v>
      </c>
      <c r="D127" s="24">
        <v>2.6520000000000001</v>
      </c>
      <c r="E127" s="22">
        <v>1</v>
      </c>
      <c r="F127" s="25" t="s">
        <v>340</v>
      </c>
      <c r="G127" s="25">
        <v>2.7587999999999999</v>
      </c>
      <c r="H127" s="22">
        <v>1</v>
      </c>
      <c r="I127" s="26">
        <v>5.4108000000000001</v>
      </c>
      <c r="J127" s="25" t="s">
        <v>54</v>
      </c>
      <c r="K127" s="28" t="s">
        <v>19</v>
      </c>
      <c r="L127" s="78" t="s">
        <v>587</v>
      </c>
    </row>
    <row r="128" spans="1:12" ht="15.6">
      <c r="A128" s="77" t="s">
        <v>341</v>
      </c>
      <c r="B128" s="65">
        <v>1</v>
      </c>
      <c r="C128" s="23" t="s">
        <v>342</v>
      </c>
      <c r="D128" s="24">
        <v>2.3879999999999999</v>
      </c>
      <c r="E128" s="22">
        <v>1</v>
      </c>
      <c r="F128" s="25" t="s">
        <v>343</v>
      </c>
      <c r="G128" s="25">
        <v>2.34</v>
      </c>
      <c r="H128" s="22">
        <v>1</v>
      </c>
      <c r="I128" s="26">
        <v>4.7279999999999998</v>
      </c>
      <c r="J128" s="25" t="s">
        <v>58</v>
      </c>
      <c r="K128" s="28" t="s">
        <v>19</v>
      </c>
      <c r="L128" s="78" t="s">
        <v>587</v>
      </c>
    </row>
    <row r="129" spans="1:12" ht="15.6">
      <c r="A129" s="77" t="s">
        <v>344</v>
      </c>
      <c r="B129" s="65">
        <v>1</v>
      </c>
      <c r="C129" s="23" t="s">
        <v>345</v>
      </c>
      <c r="D129" s="24">
        <v>1.5696000000000001</v>
      </c>
      <c r="E129" s="22">
        <v>1</v>
      </c>
      <c r="F129" s="25" t="s">
        <v>346</v>
      </c>
      <c r="G129" s="25">
        <v>1.5368999999999999</v>
      </c>
      <c r="H129" s="22">
        <v>1</v>
      </c>
      <c r="I129" s="26">
        <v>3.1065</v>
      </c>
      <c r="J129" s="25" t="s">
        <v>62</v>
      </c>
      <c r="K129" s="28" t="s">
        <v>19</v>
      </c>
      <c r="L129" s="78" t="s">
        <v>587</v>
      </c>
    </row>
    <row r="130" spans="1:12" ht="15.6">
      <c r="A130" s="77" t="s">
        <v>347</v>
      </c>
      <c r="B130" s="65">
        <v>5</v>
      </c>
      <c r="C130" s="35" t="s">
        <v>348</v>
      </c>
      <c r="D130" s="24">
        <v>2.16</v>
      </c>
      <c r="E130" s="22">
        <v>1</v>
      </c>
      <c r="F130" s="25" t="s">
        <v>349</v>
      </c>
      <c r="G130" s="25">
        <v>2.1743999999999999</v>
      </c>
      <c r="H130" s="22">
        <v>1</v>
      </c>
      <c r="I130" s="26">
        <v>21.672000000000001</v>
      </c>
      <c r="J130" s="27" t="s">
        <v>62</v>
      </c>
      <c r="K130" s="35" t="s">
        <v>19</v>
      </c>
      <c r="L130" s="78" t="s">
        <v>587</v>
      </c>
    </row>
    <row r="131" spans="1:12" ht="15.6">
      <c r="A131" s="77" t="s">
        <v>350</v>
      </c>
      <c r="B131" s="65">
        <v>1</v>
      </c>
      <c r="C131" s="35" t="s">
        <v>351</v>
      </c>
      <c r="D131" s="24">
        <f>0.8*1.93</f>
        <v>1.544</v>
      </c>
      <c r="E131" s="22">
        <v>1</v>
      </c>
      <c r="F131" s="35" t="s">
        <v>351</v>
      </c>
      <c r="G131" s="24">
        <f>0.8*1.93</f>
        <v>1.544</v>
      </c>
      <c r="H131" s="22">
        <v>1</v>
      </c>
      <c r="I131" s="26">
        <f>D131+G131</f>
        <v>3.0880000000000001</v>
      </c>
      <c r="J131" s="27" t="s">
        <v>18</v>
      </c>
      <c r="K131" s="35" t="s">
        <v>79</v>
      </c>
      <c r="L131" s="78" t="s">
        <v>585</v>
      </c>
    </row>
    <row r="132" spans="1:12" ht="15.6">
      <c r="A132" s="77" t="s">
        <v>352</v>
      </c>
      <c r="B132" s="65">
        <v>1</v>
      </c>
      <c r="C132" s="35" t="s">
        <v>353</v>
      </c>
      <c r="D132" s="24">
        <f>1.8*2.54</f>
        <v>4.5720000000000001</v>
      </c>
      <c r="E132" s="22">
        <v>1</v>
      </c>
      <c r="F132" s="35" t="s">
        <v>353</v>
      </c>
      <c r="G132" s="24">
        <f>1.8*2.54</f>
        <v>4.5720000000000001</v>
      </c>
      <c r="H132" s="22">
        <v>1</v>
      </c>
      <c r="I132" s="26">
        <f t="shared" ref="I132:I136" si="5">D132+G132</f>
        <v>9.1440000000000001</v>
      </c>
      <c r="J132" s="27" t="s">
        <v>18</v>
      </c>
      <c r="K132" s="35" t="s">
        <v>354</v>
      </c>
      <c r="L132" s="78" t="s">
        <v>585</v>
      </c>
    </row>
    <row r="133" spans="1:12" ht="15.6">
      <c r="A133" s="77" t="s">
        <v>355</v>
      </c>
      <c r="B133" s="65">
        <v>1</v>
      </c>
      <c r="C133" s="35" t="s">
        <v>356</v>
      </c>
      <c r="D133" s="24">
        <f>2.4*2.4</f>
        <v>5.76</v>
      </c>
      <c r="E133" s="22">
        <v>1</v>
      </c>
      <c r="F133" s="35" t="s">
        <v>356</v>
      </c>
      <c r="G133" s="24">
        <f>2.4*2.4</f>
        <v>5.76</v>
      </c>
      <c r="H133" s="22">
        <v>1</v>
      </c>
      <c r="I133" s="26">
        <f t="shared" si="5"/>
        <v>11.52</v>
      </c>
      <c r="J133" s="27" t="s">
        <v>18</v>
      </c>
      <c r="K133" s="35" t="s">
        <v>354</v>
      </c>
      <c r="L133" s="78" t="s">
        <v>585</v>
      </c>
    </row>
    <row r="134" spans="1:12" ht="15.6">
      <c r="A134" s="77" t="s">
        <v>357</v>
      </c>
      <c r="B134" s="65">
        <v>1</v>
      </c>
      <c r="C134" s="35" t="s">
        <v>358</v>
      </c>
      <c r="D134" s="24">
        <f>1.54*2.07</f>
        <v>3.1877999999999997</v>
      </c>
      <c r="E134" s="22">
        <v>1</v>
      </c>
      <c r="F134" s="35" t="s">
        <v>358</v>
      </c>
      <c r="G134" s="24">
        <f>1.54*2.07</f>
        <v>3.1877999999999997</v>
      </c>
      <c r="H134" s="22">
        <v>1</v>
      </c>
      <c r="I134" s="26">
        <f t="shared" si="5"/>
        <v>6.3755999999999995</v>
      </c>
      <c r="J134" s="27" t="s">
        <v>18</v>
      </c>
      <c r="K134" s="35" t="s">
        <v>354</v>
      </c>
      <c r="L134" s="78" t="s">
        <v>585</v>
      </c>
    </row>
    <row r="135" spans="1:12" ht="15.6">
      <c r="A135" s="77" t="s">
        <v>359</v>
      </c>
      <c r="B135" s="65">
        <v>1</v>
      </c>
      <c r="C135" s="35" t="s">
        <v>360</v>
      </c>
      <c r="D135" s="24">
        <f>2.11*2.18</f>
        <v>4.5998000000000001</v>
      </c>
      <c r="E135" s="22">
        <v>1</v>
      </c>
      <c r="F135" s="35" t="s">
        <v>360</v>
      </c>
      <c r="G135" s="24">
        <f>2.11*2.18</f>
        <v>4.5998000000000001</v>
      </c>
      <c r="H135" s="22">
        <v>1</v>
      </c>
      <c r="I135" s="26">
        <f t="shared" si="5"/>
        <v>9.1996000000000002</v>
      </c>
      <c r="J135" s="27" t="s">
        <v>18</v>
      </c>
      <c r="K135" s="35" t="s">
        <v>354</v>
      </c>
      <c r="L135" s="78" t="s">
        <v>585</v>
      </c>
    </row>
    <row r="136" spans="1:12" ht="15.6">
      <c r="A136" s="77" t="s">
        <v>361</v>
      </c>
      <c r="B136" s="65">
        <v>1</v>
      </c>
      <c r="C136" s="35" t="s">
        <v>362</v>
      </c>
      <c r="D136" s="24">
        <f>1.02*1.97</f>
        <v>2.0093999999999999</v>
      </c>
      <c r="E136" s="22">
        <v>1</v>
      </c>
      <c r="F136" s="35" t="s">
        <v>362</v>
      </c>
      <c r="G136" s="24">
        <f>1.02*1.97</f>
        <v>2.0093999999999999</v>
      </c>
      <c r="H136" s="22">
        <v>1</v>
      </c>
      <c r="I136" s="26">
        <f t="shared" si="5"/>
        <v>4.0187999999999997</v>
      </c>
      <c r="J136" s="27" t="s">
        <v>18</v>
      </c>
      <c r="K136" s="35" t="s">
        <v>79</v>
      </c>
      <c r="L136" s="78" t="s">
        <v>585</v>
      </c>
    </row>
    <row r="137" spans="1:12" ht="15.6">
      <c r="A137" s="77" t="s">
        <v>363</v>
      </c>
      <c r="B137" s="65">
        <v>1</v>
      </c>
      <c r="C137" s="23" t="s">
        <v>364</v>
      </c>
      <c r="D137" s="24">
        <v>2.8898999999999999</v>
      </c>
      <c r="E137" s="22">
        <v>1</v>
      </c>
      <c r="F137" s="25" t="s">
        <v>365</v>
      </c>
      <c r="G137" s="25">
        <v>2.9036</v>
      </c>
      <c r="H137" s="22">
        <v>1</v>
      </c>
      <c r="I137" s="26">
        <v>5.7934999999999999</v>
      </c>
      <c r="J137" s="25" t="s">
        <v>49</v>
      </c>
      <c r="K137" s="28" t="s">
        <v>19</v>
      </c>
      <c r="L137" s="78" t="s">
        <v>587</v>
      </c>
    </row>
    <row r="138" spans="1:12" ht="15.6">
      <c r="A138" s="77" t="s">
        <v>366</v>
      </c>
      <c r="B138" s="65">
        <v>1</v>
      </c>
      <c r="C138" s="23" t="s">
        <v>367</v>
      </c>
      <c r="D138" s="24">
        <v>2.76</v>
      </c>
      <c r="E138" s="22">
        <v>1</v>
      </c>
      <c r="F138" s="25" t="s">
        <v>368</v>
      </c>
      <c r="G138" s="25">
        <v>2.85</v>
      </c>
      <c r="H138" s="22">
        <v>1</v>
      </c>
      <c r="I138" s="26">
        <v>5.61</v>
      </c>
      <c r="J138" s="25" t="s">
        <v>54</v>
      </c>
      <c r="K138" s="28" t="s">
        <v>19</v>
      </c>
      <c r="L138" s="78" t="s">
        <v>587</v>
      </c>
    </row>
    <row r="139" spans="1:12" ht="15.6">
      <c r="A139" s="77" t="s">
        <v>369</v>
      </c>
      <c r="B139" s="65">
        <v>1</v>
      </c>
      <c r="C139" s="23" t="s">
        <v>370</v>
      </c>
      <c r="D139" s="24">
        <v>2.1816</v>
      </c>
      <c r="E139" s="22">
        <v>1</v>
      </c>
      <c r="F139" s="25" t="s">
        <v>371</v>
      </c>
      <c r="G139" s="25">
        <v>2.1779999999999999</v>
      </c>
      <c r="H139" s="22">
        <v>1</v>
      </c>
      <c r="I139" s="26">
        <v>4.3596000000000004</v>
      </c>
      <c r="J139" s="25" t="s">
        <v>58</v>
      </c>
      <c r="K139" s="28" t="s">
        <v>19</v>
      </c>
      <c r="L139" s="78" t="s">
        <v>587</v>
      </c>
    </row>
    <row r="140" spans="1:12" ht="15.6">
      <c r="A140" s="77" t="s">
        <v>372</v>
      </c>
      <c r="B140" s="65">
        <v>1</v>
      </c>
      <c r="C140" s="23" t="s">
        <v>373</v>
      </c>
      <c r="D140" s="24">
        <v>0.7722</v>
      </c>
      <c r="E140" s="22">
        <v>1</v>
      </c>
      <c r="F140" s="25" t="s">
        <v>374</v>
      </c>
      <c r="G140" s="25">
        <v>0.876</v>
      </c>
      <c r="H140" s="22">
        <v>1</v>
      </c>
      <c r="I140" s="26">
        <v>1.6482000000000001</v>
      </c>
      <c r="J140" s="25" t="s">
        <v>62</v>
      </c>
      <c r="K140" s="28" t="s">
        <v>19</v>
      </c>
      <c r="L140" s="78" t="s">
        <v>587</v>
      </c>
    </row>
    <row r="141" spans="1:12" ht="15.6">
      <c r="A141" s="77" t="s">
        <v>375</v>
      </c>
      <c r="B141" s="65">
        <v>1</v>
      </c>
      <c r="C141" s="23" t="s">
        <v>376</v>
      </c>
      <c r="D141" s="24">
        <v>2.5990000000000002</v>
      </c>
      <c r="E141" s="22">
        <v>1</v>
      </c>
      <c r="F141" s="25" t="s">
        <v>377</v>
      </c>
      <c r="G141" s="25">
        <v>2.5992000000000002</v>
      </c>
      <c r="H141" s="22">
        <v>1</v>
      </c>
      <c r="I141" s="26">
        <v>5.1981999999999999</v>
      </c>
      <c r="J141" s="25" t="s">
        <v>54</v>
      </c>
      <c r="K141" s="28" t="s">
        <v>19</v>
      </c>
      <c r="L141" s="78" t="s">
        <v>587</v>
      </c>
    </row>
    <row r="142" spans="1:12" ht="15.6">
      <c r="A142" s="77" t="s">
        <v>378</v>
      </c>
      <c r="B142" s="65">
        <v>1</v>
      </c>
      <c r="C142" s="23" t="s">
        <v>379</v>
      </c>
      <c r="D142" s="24">
        <v>2.5015999999999998</v>
      </c>
      <c r="E142" s="22">
        <v>1</v>
      </c>
      <c r="F142" s="25" t="s">
        <v>380</v>
      </c>
      <c r="G142" s="25">
        <v>2.5289000000000001</v>
      </c>
      <c r="H142" s="22">
        <v>1</v>
      </c>
      <c r="I142" s="26">
        <v>5.0305</v>
      </c>
      <c r="J142" s="25" t="s">
        <v>58</v>
      </c>
      <c r="K142" s="28" t="s">
        <v>19</v>
      </c>
      <c r="L142" s="78" t="s">
        <v>587</v>
      </c>
    </row>
    <row r="143" spans="1:12" ht="16.2" thickBot="1">
      <c r="A143" s="80" t="s">
        <v>381</v>
      </c>
      <c r="B143" s="147">
        <v>1</v>
      </c>
      <c r="C143" s="82" t="s">
        <v>382</v>
      </c>
      <c r="D143" s="83">
        <v>2.2021999999999999</v>
      </c>
      <c r="E143" s="81">
        <v>1</v>
      </c>
      <c r="F143" s="84" t="s">
        <v>383</v>
      </c>
      <c r="G143" s="84">
        <v>2.3780000000000001</v>
      </c>
      <c r="H143" s="81">
        <v>1</v>
      </c>
      <c r="I143" s="85">
        <v>4.5801999999999996</v>
      </c>
      <c r="J143" s="86" t="s">
        <v>62</v>
      </c>
      <c r="K143" s="82" t="s">
        <v>19</v>
      </c>
      <c r="L143" s="87" t="s">
        <v>587</v>
      </c>
    </row>
    <row r="144" spans="1:12" ht="16.2" thickBot="1">
      <c r="A144" s="88" t="s">
        <v>80</v>
      </c>
      <c r="B144" s="89">
        <f>SUM(B1:B143)</f>
        <v>423</v>
      </c>
      <c r="C144" s="90"/>
      <c r="D144" s="91"/>
      <c r="E144" s="91"/>
      <c r="F144" s="92"/>
      <c r="G144" s="92"/>
      <c r="H144" s="92"/>
      <c r="I144" s="93">
        <f>SUM(I1:I143)</f>
        <v>3019.427099999999</v>
      </c>
      <c r="J144" s="92"/>
      <c r="K144" s="94"/>
      <c r="L144" s="95"/>
    </row>
  </sheetData>
  <autoFilter ref="A2:L144" xr:uid="{D6A164C1-FA97-4B04-90E3-644702A9DAF6}">
    <filterColumn colId="11">
      <filters blank="1">
        <filter val="Dveře"/>
        <filter val="Okno"/>
        <filter val="Vrata"/>
        <filter val="Výloha"/>
      </filters>
    </filterColumn>
  </autoFilter>
  <mergeCells count="2">
    <mergeCell ref="C1:E1"/>
    <mergeCell ref="F1:H1"/>
  </mergeCells>
  <phoneticPr fontId="11" type="noConversion"/>
  <pageMargins left="0.35984251968503939" right="0.25984251968503941" top="0.94370078740157481" bottom="0.87362204724409442" header="0.55000000000000004" footer="0.4799212598425196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3EC68-A229-444A-BF69-A24163F40048}">
  <dimension ref="A1:AMJ106"/>
  <sheetViews>
    <sheetView workbookViewId="0">
      <selection activeCell="G8" sqref="G8"/>
    </sheetView>
  </sheetViews>
  <sheetFormatPr defaultColWidth="9.09765625" defaultRowHeight="13.8"/>
  <cols>
    <col min="1" max="1" width="11.59765625" style="1" customWidth="1"/>
    <col min="2" max="2" width="12.296875" style="133" customWidth="1"/>
    <col min="3" max="3" width="13.09765625" style="1" customWidth="1"/>
    <col min="4" max="5" width="13" style="1" customWidth="1"/>
    <col min="6" max="8" width="15" style="1" customWidth="1"/>
    <col min="9" max="9" width="16.296875" style="133" customWidth="1"/>
    <col min="10" max="10" width="12" style="1" customWidth="1"/>
    <col min="11" max="11" width="41.8984375" style="1" customWidth="1"/>
    <col min="12" max="1024" width="9.09765625" style="1" customWidth="1"/>
    <col min="1025" max="16384" width="9.09765625" style="12"/>
  </cols>
  <sheetData>
    <row r="1" spans="1:11" ht="9.75" customHeight="1"/>
    <row r="2" spans="1:11" ht="33.75" customHeight="1" thickBot="1">
      <c r="A2" s="2" t="s">
        <v>592</v>
      </c>
      <c r="B2" s="139"/>
      <c r="C2" s="2"/>
      <c r="D2" s="3"/>
      <c r="E2" s="3"/>
    </row>
    <row r="3" spans="1:11" ht="15" customHeight="1" thickBot="1">
      <c r="A3" s="104"/>
      <c r="B3" s="105"/>
      <c r="C3" s="106" t="s">
        <v>0</v>
      </c>
      <c r="D3" s="106"/>
      <c r="E3" s="106"/>
      <c r="F3" s="106" t="s">
        <v>1</v>
      </c>
      <c r="G3" s="106"/>
      <c r="H3" s="106"/>
      <c r="I3" s="134"/>
      <c r="J3" s="107"/>
      <c r="K3" s="21"/>
    </row>
    <row r="4" spans="1:11" ht="85.5" customHeight="1" thickBot="1">
      <c r="A4" s="176" t="s">
        <v>2</v>
      </c>
      <c r="B4" s="177" t="s">
        <v>3</v>
      </c>
      <c r="C4" s="178" t="s">
        <v>4</v>
      </c>
      <c r="D4" s="178" t="s">
        <v>5</v>
      </c>
      <c r="E4" s="179" t="s">
        <v>6</v>
      </c>
      <c r="F4" s="178" t="s">
        <v>7</v>
      </c>
      <c r="G4" s="178" t="s">
        <v>5</v>
      </c>
      <c r="H4" s="179" t="s">
        <v>6</v>
      </c>
      <c r="I4" s="179" t="s">
        <v>8</v>
      </c>
      <c r="J4" s="178" t="s">
        <v>9</v>
      </c>
      <c r="K4" s="180" t="s">
        <v>10</v>
      </c>
    </row>
    <row r="5" spans="1:11" ht="21" customHeight="1" thickBot="1">
      <c r="A5" s="176" t="s">
        <v>11</v>
      </c>
      <c r="B5" s="177" t="s">
        <v>12</v>
      </c>
      <c r="C5" s="177" t="s">
        <v>13</v>
      </c>
      <c r="D5" s="177" t="s">
        <v>14</v>
      </c>
      <c r="E5" s="181" t="s">
        <v>12</v>
      </c>
      <c r="F5" s="177" t="s">
        <v>13</v>
      </c>
      <c r="G5" s="177" t="s">
        <v>14</v>
      </c>
      <c r="H5" s="181" t="s">
        <v>12</v>
      </c>
      <c r="I5" s="181" t="s">
        <v>14</v>
      </c>
      <c r="J5" s="177"/>
      <c r="K5" s="180"/>
    </row>
    <row r="6" spans="1:11" ht="18" customHeight="1">
      <c r="A6" s="108" t="s">
        <v>384</v>
      </c>
      <c r="B6" s="140">
        <v>1</v>
      </c>
      <c r="C6" s="110" t="s">
        <v>385</v>
      </c>
      <c r="D6" s="111">
        <v>0.84699999999999998</v>
      </c>
      <c r="E6" s="109">
        <v>1</v>
      </c>
      <c r="F6" s="112" t="s">
        <v>386</v>
      </c>
      <c r="G6" s="113">
        <v>0.97019999999999995</v>
      </c>
      <c r="H6" s="109">
        <v>1</v>
      </c>
      <c r="I6" s="135">
        <v>1.8171999999999999</v>
      </c>
      <c r="J6" s="113" t="s">
        <v>129</v>
      </c>
      <c r="K6" s="114" t="s">
        <v>387</v>
      </c>
    </row>
    <row r="7" spans="1:11" ht="18" customHeight="1">
      <c r="A7" s="115" t="s">
        <v>388</v>
      </c>
      <c r="B7" s="9">
        <v>1</v>
      </c>
      <c r="C7" s="5" t="s">
        <v>389</v>
      </c>
      <c r="D7" s="6">
        <v>0.62729999999999997</v>
      </c>
      <c r="E7" s="4">
        <v>1</v>
      </c>
      <c r="F7" s="7" t="s">
        <v>389</v>
      </c>
      <c r="G7" s="8">
        <v>0.62729999999999997</v>
      </c>
      <c r="H7" s="4">
        <v>1</v>
      </c>
      <c r="I7" s="136">
        <v>1.2545999999999999</v>
      </c>
      <c r="J7" s="8" t="s">
        <v>129</v>
      </c>
      <c r="K7" s="116" t="s">
        <v>390</v>
      </c>
    </row>
    <row r="8" spans="1:11" ht="18" customHeight="1">
      <c r="A8" s="115" t="s">
        <v>391</v>
      </c>
      <c r="B8" s="9">
        <v>1</v>
      </c>
      <c r="C8" s="5" t="s">
        <v>328</v>
      </c>
      <c r="D8" s="6">
        <v>1.4535</v>
      </c>
      <c r="E8" s="4">
        <v>1</v>
      </c>
      <c r="F8" s="7" t="s">
        <v>328</v>
      </c>
      <c r="G8" s="8">
        <v>1.4535</v>
      </c>
      <c r="H8" s="4">
        <v>1</v>
      </c>
      <c r="I8" s="136">
        <v>2.907</v>
      </c>
      <c r="J8" s="8" t="s">
        <v>129</v>
      </c>
      <c r="K8" s="116" t="s">
        <v>392</v>
      </c>
    </row>
    <row r="9" spans="1:11" ht="18" customHeight="1">
      <c r="A9" s="115" t="s">
        <v>393</v>
      </c>
      <c r="B9" s="9">
        <v>1</v>
      </c>
      <c r="C9" s="5" t="s">
        <v>394</v>
      </c>
      <c r="D9" s="6">
        <v>1.956</v>
      </c>
      <c r="E9" s="4">
        <v>1</v>
      </c>
      <c r="F9" s="7" t="s">
        <v>395</v>
      </c>
      <c r="G9" s="8">
        <v>1.956</v>
      </c>
      <c r="H9" s="4">
        <v>1</v>
      </c>
      <c r="I9" s="136">
        <v>3.9119999999999999</v>
      </c>
      <c r="J9" s="8" t="s">
        <v>49</v>
      </c>
      <c r="K9" s="116" t="s">
        <v>396</v>
      </c>
    </row>
    <row r="10" spans="1:11" ht="18" customHeight="1">
      <c r="A10" s="115" t="s">
        <v>397</v>
      </c>
      <c r="B10" s="9">
        <v>1</v>
      </c>
      <c r="C10" s="5" t="s">
        <v>398</v>
      </c>
      <c r="D10" s="6">
        <v>0.28599999999999998</v>
      </c>
      <c r="E10" s="4">
        <v>1</v>
      </c>
      <c r="F10" s="7" t="s">
        <v>399</v>
      </c>
      <c r="G10" s="8">
        <v>0.3135</v>
      </c>
      <c r="H10" s="4">
        <v>1</v>
      </c>
      <c r="I10" s="136">
        <v>0.59950000000000003</v>
      </c>
      <c r="J10" s="8" t="s">
        <v>49</v>
      </c>
      <c r="K10" s="116" t="s">
        <v>400</v>
      </c>
    </row>
    <row r="11" spans="1:11" ht="18" customHeight="1">
      <c r="A11" s="115" t="s">
        <v>401</v>
      </c>
      <c r="B11" s="9">
        <v>1</v>
      </c>
      <c r="C11" s="5" t="s">
        <v>402</v>
      </c>
      <c r="D11" s="6">
        <v>1.2054</v>
      </c>
      <c r="E11" s="4">
        <v>1</v>
      </c>
      <c r="F11" s="7" t="s">
        <v>402</v>
      </c>
      <c r="G11" s="8">
        <v>1.2054</v>
      </c>
      <c r="H11" s="4">
        <v>1</v>
      </c>
      <c r="I11" s="136">
        <v>2.4108000000000001</v>
      </c>
      <c r="J11" s="8" t="s">
        <v>49</v>
      </c>
      <c r="K11" s="116" t="s">
        <v>403</v>
      </c>
    </row>
    <row r="12" spans="1:11" ht="18" customHeight="1">
      <c r="A12" s="115" t="s">
        <v>404</v>
      </c>
      <c r="B12" s="9">
        <v>1</v>
      </c>
      <c r="C12" s="5" t="s">
        <v>405</v>
      </c>
      <c r="D12" s="6">
        <v>0.35699999999999998</v>
      </c>
      <c r="E12" s="4">
        <v>1</v>
      </c>
      <c r="F12" s="7" t="s">
        <v>406</v>
      </c>
      <c r="G12" s="8">
        <v>0.34</v>
      </c>
      <c r="H12" s="4">
        <v>1</v>
      </c>
      <c r="I12" s="136">
        <v>0.69699999999999995</v>
      </c>
      <c r="J12" s="8" t="s">
        <v>49</v>
      </c>
      <c r="K12" s="116" t="s">
        <v>403</v>
      </c>
    </row>
    <row r="13" spans="1:11" ht="18" customHeight="1">
      <c r="A13" s="115" t="s">
        <v>407</v>
      </c>
      <c r="B13" s="141">
        <v>1</v>
      </c>
      <c r="C13" s="13" t="s">
        <v>408</v>
      </c>
      <c r="D13" s="14">
        <v>2.7305999999999999</v>
      </c>
      <c r="E13" s="15">
        <v>1</v>
      </c>
      <c r="F13" s="16" t="s">
        <v>409</v>
      </c>
      <c r="G13" s="17">
        <v>2.9274</v>
      </c>
      <c r="H13" s="15">
        <v>1</v>
      </c>
      <c r="I13" s="137">
        <v>5.6580000000000004</v>
      </c>
      <c r="J13" s="17" t="s">
        <v>49</v>
      </c>
      <c r="K13" s="116" t="s">
        <v>410</v>
      </c>
    </row>
    <row r="14" spans="1:11" ht="18" customHeight="1">
      <c r="A14" s="115" t="s">
        <v>411</v>
      </c>
      <c r="B14" s="141">
        <v>2</v>
      </c>
      <c r="C14" s="13" t="s">
        <v>412</v>
      </c>
      <c r="D14" s="14">
        <v>0.86509999999999998</v>
      </c>
      <c r="E14" s="15">
        <v>1</v>
      </c>
      <c r="F14" s="16" t="s">
        <v>412</v>
      </c>
      <c r="G14" s="17">
        <v>0.86509999999999998</v>
      </c>
      <c r="H14" s="15">
        <v>1</v>
      </c>
      <c r="I14" s="137">
        <v>3.4603999999999999</v>
      </c>
      <c r="J14" s="17" t="s">
        <v>49</v>
      </c>
      <c r="K14" s="116" t="s">
        <v>413</v>
      </c>
    </row>
    <row r="15" spans="1:11" ht="18" customHeight="1">
      <c r="A15" s="115" t="s">
        <v>414</v>
      </c>
      <c r="B15" s="141">
        <v>1</v>
      </c>
      <c r="C15" s="13" t="s">
        <v>415</v>
      </c>
      <c r="D15" s="14">
        <v>2.1987999999999999</v>
      </c>
      <c r="E15" s="15">
        <v>1</v>
      </c>
      <c r="F15" s="16" t="s">
        <v>416</v>
      </c>
      <c r="G15" s="17">
        <v>2.2705000000000002</v>
      </c>
      <c r="H15" s="15">
        <v>1</v>
      </c>
      <c r="I15" s="137">
        <v>4.4692999999999996</v>
      </c>
      <c r="J15" s="17" t="s">
        <v>49</v>
      </c>
      <c r="K15" s="116" t="s">
        <v>417</v>
      </c>
    </row>
    <row r="16" spans="1:11" ht="18" customHeight="1">
      <c r="A16" s="115" t="s">
        <v>418</v>
      </c>
      <c r="B16" s="141">
        <v>1</v>
      </c>
      <c r="C16" s="13" t="s">
        <v>419</v>
      </c>
      <c r="D16" s="14">
        <v>3.15</v>
      </c>
      <c r="E16" s="15">
        <v>1</v>
      </c>
      <c r="F16" s="16" t="s">
        <v>420</v>
      </c>
      <c r="G16" s="17">
        <v>3.4020000000000001</v>
      </c>
      <c r="H16" s="15">
        <v>1</v>
      </c>
      <c r="I16" s="137">
        <v>6.5519999999999996</v>
      </c>
      <c r="J16" s="17" t="s">
        <v>49</v>
      </c>
      <c r="K16" s="116" t="s">
        <v>421</v>
      </c>
    </row>
    <row r="17" spans="1:11" ht="18" customHeight="1">
      <c r="A17" s="115" t="s">
        <v>422</v>
      </c>
      <c r="B17" s="9">
        <v>1</v>
      </c>
      <c r="C17" s="5" t="s">
        <v>423</v>
      </c>
      <c r="D17" s="6">
        <v>1.8240000000000001</v>
      </c>
      <c r="E17" s="4">
        <v>1</v>
      </c>
      <c r="F17" s="7" t="s">
        <v>423</v>
      </c>
      <c r="G17" s="8">
        <v>1.8240000000000001</v>
      </c>
      <c r="H17" s="4">
        <v>1</v>
      </c>
      <c r="I17" s="136">
        <v>3.6480000000000001</v>
      </c>
      <c r="J17" s="8" t="s">
        <v>54</v>
      </c>
      <c r="K17" s="116" t="s">
        <v>396</v>
      </c>
    </row>
    <row r="18" spans="1:11" ht="18" customHeight="1">
      <c r="A18" s="115" t="s">
        <v>424</v>
      </c>
      <c r="B18" s="9">
        <v>1</v>
      </c>
      <c r="C18" s="5" t="s">
        <v>425</v>
      </c>
      <c r="D18" s="6">
        <v>2.1659999999999999</v>
      </c>
      <c r="E18" s="4">
        <v>1</v>
      </c>
      <c r="F18" s="7" t="s">
        <v>425</v>
      </c>
      <c r="G18" s="8">
        <v>2.1659999999999999</v>
      </c>
      <c r="H18" s="4">
        <v>1</v>
      </c>
      <c r="I18" s="136">
        <v>4.3319999999999999</v>
      </c>
      <c r="J18" s="8" t="s">
        <v>54</v>
      </c>
      <c r="K18" s="116" t="s">
        <v>400</v>
      </c>
    </row>
    <row r="19" spans="1:11" s="1" customFormat="1" ht="18" customHeight="1">
      <c r="A19" s="115" t="s">
        <v>426</v>
      </c>
      <c r="B19" s="9">
        <v>1</v>
      </c>
      <c r="C19" s="5" t="s">
        <v>427</v>
      </c>
      <c r="D19" s="6">
        <v>1.105</v>
      </c>
      <c r="E19" s="4">
        <v>1</v>
      </c>
      <c r="F19" s="7" t="s">
        <v>427</v>
      </c>
      <c r="G19" s="8">
        <v>1.105</v>
      </c>
      <c r="H19" s="4">
        <v>1</v>
      </c>
      <c r="I19" s="136">
        <v>2.21</v>
      </c>
      <c r="J19" s="8" t="s">
        <v>54</v>
      </c>
      <c r="K19" s="116" t="s">
        <v>403</v>
      </c>
    </row>
    <row r="20" spans="1:11" s="1" customFormat="1" ht="18" customHeight="1">
      <c r="A20" s="115" t="s">
        <v>428</v>
      </c>
      <c r="B20" s="9">
        <v>1</v>
      </c>
      <c r="C20" s="5" t="s">
        <v>429</v>
      </c>
      <c r="D20" s="6">
        <v>2.9155000000000002</v>
      </c>
      <c r="E20" s="4">
        <v>1</v>
      </c>
      <c r="F20" s="7" t="s">
        <v>430</v>
      </c>
      <c r="G20" s="8">
        <v>3.0379999999999998</v>
      </c>
      <c r="H20" s="4">
        <v>1</v>
      </c>
      <c r="I20" s="136">
        <v>5.9535</v>
      </c>
      <c r="J20" s="8" t="s">
        <v>54</v>
      </c>
      <c r="K20" s="116" t="s">
        <v>410</v>
      </c>
    </row>
    <row r="21" spans="1:11" s="1" customFormat="1" ht="18" customHeight="1">
      <c r="A21" s="115" t="s">
        <v>431</v>
      </c>
      <c r="B21" s="9">
        <v>1</v>
      </c>
      <c r="C21" s="5" t="s">
        <v>432</v>
      </c>
      <c r="D21" s="6">
        <v>0.28000000000000003</v>
      </c>
      <c r="E21" s="4">
        <v>1</v>
      </c>
      <c r="F21" s="7" t="s">
        <v>432</v>
      </c>
      <c r="G21" s="8">
        <v>0.28000000000000003</v>
      </c>
      <c r="H21" s="4">
        <v>1</v>
      </c>
      <c r="I21" s="136">
        <v>0.56000000000000005</v>
      </c>
      <c r="J21" s="8" t="s">
        <v>54</v>
      </c>
      <c r="K21" s="116" t="s">
        <v>433</v>
      </c>
    </row>
    <row r="22" spans="1:11" s="1" customFormat="1" ht="18" customHeight="1">
      <c r="A22" s="115" t="s">
        <v>434</v>
      </c>
      <c r="B22" s="9">
        <v>2</v>
      </c>
      <c r="C22" s="5" t="s">
        <v>435</v>
      </c>
      <c r="D22" s="6">
        <v>2.0806</v>
      </c>
      <c r="E22" s="4">
        <v>2</v>
      </c>
      <c r="F22" s="7" t="s">
        <v>436</v>
      </c>
      <c r="G22" s="8">
        <v>2.1217999999999999</v>
      </c>
      <c r="H22" s="4">
        <v>2</v>
      </c>
      <c r="I22" s="136">
        <v>16.8096</v>
      </c>
      <c r="J22" s="8" t="s">
        <v>54</v>
      </c>
      <c r="K22" s="116" t="s">
        <v>437</v>
      </c>
    </row>
    <row r="23" spans="1:11" s="1" customFormat="1" ht="18" customHeight="1">
      <c r="A23" s="115" t="s">
        <v>438</v>
      </c>
      <c r="B23" s="9">
        <v>1</v>
      </c>
      <c r="C23" s="5" t="s">
        <v>439</v>
      </c>
      <c r="D23" s="6">
        <v>0.46639999999999998</v>
      </c>
      <c r="E23" s="4">
        <v>1</v>
      </c>
      <c r="F23" s="7" t="s">
        <v>440</v>
      </c>
      <c r="G23" s="8">
        <v>0.53</v>
      </c>
      <c r="H23" s="4">
        <v>1</v>
      </c>
      <c r="I23" s="136">
        <v>0.99639999999999995</v>
      </c>
      <c r="J23" s="8" t="s">
        <v>54</v>
      </c>
      <c r="K23" s="116" t="s">
        <v>441</v>
      </c>
    </row>
    <row r="24" spans="1:11" s="1" customFormat="1" ht="18" customHeight="1">
      <c r="A24" s="115" t="s">
        <v>442</v>
      </c>
      <c r="B24" s="9">
        <v>2</v>
      </c>
      <c r="C24" s="5" t="s">
        <v>443</v>
      </c>
      <c r="D24" s="6">
        <v>0.77400000000000002</v>
      </c>
      <c r="E24" s="4">
        <v>1</v>
      </c>
      <c r="F24" s="7" t="s">
        <v>443</v>
      </c>
      <c r="G24" s="8">
        <v>0.77400000000000002</v>
      </c>
      <c r="H24" s="4">
        <v>1</v>
      </c>
      <c r="I24" s="136">
        <v>3.0960000000000001</v>
      </c>
      <c r="J24" s="8" t="s">
        <v>54</v>
      </c>
      <c r="K24" s="116" t="s">
        <v>444</v>
      </c>
    </row>
    <row r="25" spans="1:11" s="1" customFormat="1" ht="18" customHeight="1">
      <c r="A25" s="115" t="s">
        <v>445</v>
      </c>
      <c r="B25" s="9">
        <v>1</v>
      </c>
      <c r="C25" s="5" t="s">
        <v>446</v>
      </c>
      <c r="D25" s="6">
        <v>0.56610000000000005</v>
      </c>
      <c r="E25" s="4">
        <v>1</v>
      </c>
      <c r="F25" s="7" t="s">
        <v>446</v>
      </c>
      <c r="G25" s="8">
        <v>0.56610000000000005</v>
      </c>
      <c r="H25" s="4">
        <v>1</v>
      </c>
      <c r="I25" s="136">
        <v>1.1322000000000001</v>
      </c>
      <c r="J25" s="8" t="s">
        <v>54</v>
      </c>
      <c r="K25" s="116" t="s">
        <v>444</v>
      </c>
    </row>
    <row r="26" spans="1:11" s="1" customFormat="1" ht="18" customHeight="1">
      <c r="A26" s="115" t="s">
        <v>447</v>
      </c>
      <c r="B26" s="9">
        <v>1</v>
      </c>
      <c r="C26" s="5" t="s">
        <v>448</v>
      </c>
      <c r="D26" s="6">
        <v>1.9044000000000001</v>
      </c>
      <c r="E26" s="4">
        <v>1</v>
      </c>
      <c r="F26" s="7" t="s">
        <v>449</v>
      </c>
      <c r="G26" s="8">
        <v>1.9664999999999999</v>
      </c>
      <c r="H26" s="4">
        <v>1</v>
      </c>
      <c r="I26" s="136">
        <v>3.8708999999999998</v>
      </c>
      <c r="J26" s="8" t="s">
        <v>54</v>
      </c>
      <c r="K26" s="116" t="s">
        <v>444</v>
      </c>
    </row>
    <row r="27" spans="1:11" s="1" customFormat="1" ht="18" customHeight="1">
      <c r="A27" s="115" t="s">
        <v>450</v>
      </c>
      <c r="B27" s="9">
        <v>1</v>
      </c>
      <c r="C27" s="5" t="s">
        <v>451</v>
      </c>
      <c r="D27" s="6">
        <v>2.7945000000000002</v>
      </c>
      <c r="E27" s="4">
        <v>1</v>
      </c>
      <c r="F27" s="7" t="s">
        <v>452</v>
      </c>
      <c r="G27" s="8">
        <v>3.0015000000000001</v>
      </c>
      <c r="H27" s="4">
        <v>1</v>
      </c>
      <c r="I27" s="136">
        <v>5.7960000000000003</v>
      </c>
      <c r="J27" s="8" t="s">
        <v>54</v>
      </c>
      <c r="K27" s="116" t="s">
        <v>453</v>
      </c>
    </row>
    <row r="28" spans="1:11" s="1" customFormat="1" ht="18" customHeight="1">
      <c r="A28" s="115" t="s">
        <v>454</v>
      </c>
      <c r="B28" s="9">
        <v>1</v>
      </c>
      <c r="C28" s="5" t="s">
        <v>455</v>
      </c>
      <c r="D28" s="6">
        <v>1.1726000000000001</v>
      </c>
      <c r="E28" s="4">
        <v>1</v>
      </c>
      <c r="F28" s="7" t="s">
        <v>455</v>
      </c>
      <c r="G28" s="8">
        <v>1.1726000000000001</v>
      </c>
      <c r="H28" s="4">
        <v>1</v>
      </c>
      <c r="I28" s="136">
        <v>2.3452000000000002</v>
      </c>
      <c r="J28" s="8" t="s">
        <v>54</v>
      </c>
      <c r="K28" s="116" t="s">
        <v>392</v>
      </c>
    </row>
    <row r="29" spans="1:11" s="1" customFormat="1" ht="18" customHeight="1">
      <c r="A29" s="115" t="s">
        <v>456</v>
      </c>
      <c r="B29" s="9">
        <v>1</v>
      </c>
      <c r="C29" s="5" t="s">
        <v>457</v>
      </c>
      <c r="D29" s="6">
        <v>1.6919999999999999</v>
      </c>
      <c r="E29" s="4">
        <v>1</v>
      </c>
      <c r="F29" s="7" t="s">
        <v>458</v>
      </c>
      <c r="G29" s="8">
        <v>1.9035</v>
      </c>
      <c r="H29" s="4">
        <v>1</v>
      </c>
      <c r="I29" s="136">
        <v>3.5954999999999999</v>
      </c>
      <c r="J29" s="8" t="s">
        <v>58</v>
      </c>
      <c r="K29" s="116" t="s">
        <v>396</v>
      </c>
    </row>
    <row r="30" spans="1:11" s="1" customFormat="1" ht="18" customHeight="1">
      <c r="A30" s="115" t="s">
        <v>459</v>
      </c>
      <c r="B30" s="9">
        <v>1</v>
      </c>
      <c r="C30" s="5" t="s">
        <v>460</v>
      </c>
      <c r="D30" s="6">
        <v>2.0615000000000001</v>
      </c>
      <c r="E30" s="4">
        <v>1</v>
      </c>
      <c r="F30" s="7" t="s">
        <v>461</v>
      </c>
      <c r="G30" s="8">
        <v>2.387</v>
      </c>
      <c r="H30" s="4">
        <v>1</v>
      </c>
      <c r="I30" s="136">
        <v>4.4485000000000001</v>
      </c>
      <c r="J30" s="8" t="s">
        <v>58</v>
      </c>
      <c r="K30" s="116" t="s">
        <v>400</v>
      </c>
    </row>
    <row r="31" spans="1:11" s="1" customFormat="1" ht="18" customHeight="1">
      <c r="A31" s="115" t="s">
        <v>462</v>
      </c>
      <c r="B31" s="9">
        <v>1</v>
      </c>
      <c r="C31" s="5" t="s">
        <v>463</v>
      </c>
      <c r="D31" s="6">
        <v>1.075</v>
      </c>
      <c r="E31" s="4">
        <v>1</v>
      </c>
      <c r="F31" s="7" t="s">
        <v>464</v>
      </c>
      <c r="G31" s="8">
        <v>1.3545</v>
      </c>
      <c r="H31" s="4">
        <v>1</v>
      </c>
      <c r="I31" s="136">
        <v>2.4295</v>
      </c>
      <c r="J31" s="8" t="s">
        <v>58</v>
      </c>
      <c r="K31" s="116" t="s">
        <v>403</v>
      </c>
    </row>
    <row r="32" spans="1:11" s="1" customFormat="1" ht="18" customHeight="1">
      <c r="A32" s="115" t="s">
        <v>465</v>
      </c>
      <c r="B32" s="9">
        <v>1</v>
      </c>
      <c r="C32" s="5" t="s">
        <v>466</v>
      </c>
      <c r="D32" s="6">
        <v>0.68</v>
      </c>
      <c r="E32" s="4">
        <v>1</v>
      </c>
      <c r="F32" s="7" t="s">
        <v>467</v>
      </c>
      <c r="G32" s="8">
        <v>0.85680000000000001</v>
      </c>
      <c r="H32" s="4">
        <v>1</v>
      </c>
      <c r="I32" s="136">
        <v>1.5367999999999999</v>
      </c>
      <c r="J32" s="8" t="s">
        <v>58</v>
      </c>
      <c r="K32" s="116" t="s">
        <v>403</v>
      </c>
    </row>
    <row r="33" spans="1:11" s="1" customFormat="1" ht="18" customHeight="1">
      <c r="A33" s="115" t="s">
        <v>468</v>
      </c>
      <c r="B33" s="9">
        <v>1</v>
      </c>
      <c r="C33" s="5" t="s">
        <v>469</v>
      </c>
      <c r="D33" s="6">
        <v>0.23849999999999999</v>
      </c>
      <c r="E33" s="4">
        <v>1</v>
      </c>
      <c r="F33" s="7" t="s">
        <v>470</v>
      </c>
      <c r="G33" s="8">
        <v>0.20250000000000001</v>
      </c>
      <c r="H33" s="4">
        <v>1</v>
      </c>
      <c r="I33" s="136">
        <v>0.441</v>
      </c>
      <c r="J33" s="8" t="s">
        <v>58</v>
      </c>
      <c r="K33" s="116" t="s">
        <v>471</v>
      </c>
    </row>
    <row r="34" spans="1:11" s="1" customFormat="1" ht="18" customHeight="1">
      <c r="A34" s="115" t="s">
        <v>472</v>
      </c>
      <c r="B34" s="9">
        <v>2</v>
      </c>
      <c r="C34" s="5" t="s">
        <v>473</v>
      </c>
      <c r="D34" s="6">
        <v>1.9746999999999999</v>
      </c>
      <c r="E34" s="4">
        <v>1</v>
      </c>
      <c r="F34" s="7" t="s">
        <v>474</v>
      </c>
      <c r="G34" s="8">
        <v>2.2351000000000001</v>
      </c>
      <c r="H34" s="4">
        <v>1</v>
      </c>
      <c r="I34" s="136">
        <v>8.4196000000000009</v>
      </c>
      <c r="J34" s="8" t="s">
        <v>58</v>
      </c>
      <c r="K34" s="116" t="s">
        <v>475</v>
      </c>
    </row>
    <row r="35" spans="1:11" s="1" customFormat="1" ht="18" customHeight="1">
      <c r="A35" s="115" t="s">
        <v>476</v>
      </c>
      <c r="B35" s="9">
        <v>1</v>
      </c>
      <c r="C35" s="5" t="s">
        <v>477</v>
      </c>
      <c r="D35" s="6">
        <v>1.6057999999999999</v>
      </c>
      <c r="E35" s="4">
        <v>1</v>
      </c>
      <c r="F35" s="7" t="s">
        <v>477</v>
      </c>
      <c r="G35" s="8">
        <v>1.6057999999999999</v>
      </c>
      <c r="H35" s="4">
        <v>1</v>
      </c>
      <c r="I35" s="136">
        <v>3.2115999999999998</v>
      </c>
      <c r="J35" s="8" t="s">
        <v>58</v>
      </c>
      <c r="K35" s="116" t="s">
        <v>478</v>
      </c>
    </row>
    <row r="36" spans="1:11" s="1" customFormat="1" ht="18" customHeight="1">
      <c r="A36" s="115" t="s">
        <v>479</v>
      </c>
      <c r="B36" s="9">
        <v>2</v>
      </c>
      <c r="C36" s="5" t="s">
        <v>480</v>
      </c>
      <c r="D36" s="6">
        <v>0.77759999999999996</v>
      </c>
      <c r="E36" s="4">
        <v>1</v>
      </c>
      <c r="F36" s="7" t="s">
        <v>480</v>
      </c>
      <c r="G36" s="8">
        <v>0.77759999999999996</v>
      </c>
      <c r="H36" s="4">
        <v>1</v>
      </c>
      <c r="I36" s="136">
        <v>3.1103999999999998</v>
      </c>
      <c r="J36" s="8" t="s">
        <v>58</v>
      </c>
      <c r="K36" s="116" t="s">
        <v>481</v>
      </c>
    </row>
    <row r="37" spans="1:11" s="1" customFormat="1" ht="18" customHeight="1">
      <c r="A37" s="115" t="s">
        <v>482</v>
      </c>
      <c r="B37" s="9">
        <v>1</v>
      </c>
      <c r="C37" s="5" t="s">
        <v>483</v>
      </c>
      <c r="D37" s="6">
        <v>0.54020000000000001</v>
      </c>
      <c r="E37" s="4">
        <v>1</v>
      </c>
      <c r="F37" s="7" t="s">
        <v>483</v>
      </c>
      <c r="G37" s="8">
        <v>0.54020000000000001</v>
      </c>
      <c r="H37" s="4">
        <v>1</v>
      </c>
      <c r="I37" s="136">
        <v>1.0804</v>
      </c>
      <c r="J37" s="8" t="s">
        <v>58</v>
      </c>
      <c r="K37" s="116" t="s">
        <v>481</v>
      </c>
    </row>
    <row r="38" spans="1:11" s="1" customFormat="1" ht="18" customHeight="1">
      <c r="A38" s="115" t="s">
        <v>484</v>
      </c>
      <c r="B38" s="9">
        <v>1</v>
      </c>
      <c r="C38" s="5" t="s">
        <v>485</v>
      </c>
      <c r="D38" s="6">
        <v>2.1711999999999998</v>
      </c>
      <c r="E38" s="4">
        <v>1</v>
      </c>
      <c r="F38" s="7" t="s">
        <v>485</v>
      </c>
      <c r="G38" s="8">
        <v>2.1711999999999998</v>
      </c>
      <c r="H38" s="4">
        <v>1</v>
      </c>
      <c r="I38" s="136">
        <v>4.3423999999999996</v>
      </c>
      <c r="J38" s="8" t="s">
        <v>58</v>
      </c>
      <c r="K38" s="116" t="s">
        <v>481</v>
      </c>
    </row>
    <row r="39" spans="1:11" s="1" customFormat="1" ht="18" customHeight="1">
      <c r="A39" s="115" t="s">
        <v>486</v>
      </c>
      <c r="B39" s="9">
        <v>1</v>
      </c>
      <c r="C39" s="5" t="s">
        <v>487</v>
      </c>
      <c r="D39" s="6">
        <f>0.95*2.3</f>
        <v>2.1849999999999996</v>
      </c>
      <c r="E39" s="4">
        <v>1</v>
      </c>
      <c r="F39" s="5" t="s">
        <v>487</v>
      </c>
      <c r="G39" s="6">
        <f>0.95*2.3</f>
        <v>2.1849999999999996</v>
      </c>
      <c r="H39" s="4">
        <v>1</v>
      </c>
      <c r="I39" s="136">
        <f>D39+G39</f>
        <v>4.3699999999999992</v>
      </c>
      <c r="J39" s="8" t="s">
        <v>58</v>
      </c>
      <c r="K39" s="116" t="s">
        <v>488</v>
      </c>
    </row>
    <row r="40" spans="1:11" s="1" customFormat="1" ht="18" customHeight="1">
      <c r="A40" s="115" t="s">
        <v>489</v>
      </c>
      <c r="B40" s="9">
        <v>1</v>
      </c>
      <c r="C40" s="5" t="s">
        <v>455</v>
      </c>
      <c r="D40" s="6">
        <v>1.1726000000000001</v>
      </c>
      <c r="E40" s="4">
        <v>1</v>
      </c>
      <c r="F40" s="7" t="s">
        <v>455</v>
      </c>
      <c r="G40" s="8">
        <v>1.1890000000000001</v>
      </c>
      <c r="H40" s="4">
        <v>1</v>
      </c>
      <c r="I40" s="136">
        <v>2.3616000000000001</v>
      </c>
      <c r="J40" s="8" t="s">
        <v>58</v>
      </c>
      <c r="K40" s="116" t="s">
        <v>392</v>
      </c>
    </row>
    <row r="41" spans="1:11" s="1" customFormat="1" ht="18" customHeight="1">
      <c r="A41" s="115" t="s">
        <v>490</v>
      </c>
      <c r="B41" s="9">
        <v>1</v>
      </c>
      <c r="C41" s="5" t="s">
        <v>491</v>
      </c>
      <c r="D41" s="6">
        <v>1.3056000000000001</v>
      </c>
      <c r="E41" s="4">
        <v>1</v>
      </c>
      <c r="F41" s="7" t="s">
        <v>492</v>
      </c>
      <c r="G41" s="8">
        <v>1.3464</v>
      </c>
      <c r="H41" s="4">
        <v>1</v>
      </c>
      <c r="I41" s="136">
        <v>2.6520000000000001</v>
      </c>
      <c r="J41" s="8" t="s">
        <v>62</v>
      </c>
      <c r="K41" s="116" t="s">
        <v>396</v>
      </c>
    </row>
    <row r="42" spans="1:11" s="1" customFormat="1" ht="18" customHeight="1">
      <c r="A42" s="115" t="s">
        <v>493</v>
      </c>
      <c r="B42" s="9">
        <v>1</v>
      </c>
      <c r="C42" s="5" t="s">
        <v>494</v>
      </c>
      <c r="D42" s="6">
        <v>1.3794999999999999</v>
      </c>
      <c r="E42" s="4">
        <v>1</v>
      </c>
      <c r="F42" s="7" t="s">
        <v>495</v>
      </c>
      <c r="G42" s="8">
        <v>1.5654999999999999</v>
      </c>
      <c r="H42" s="4">
        <v>1</v>
      </c>
      <c r="I42" s="136">
        <v>2.9449999999999998</v>
      </c>
      <c r="J42" s="8" t="s">
        <v>62</v>
      </c>
      <c r="K42" s="116" t="s">
        <v>400</v>
      </c>
    </row>
    <row r="43" spans="1:11" s="1" customFormat="1" ht="18" customHeight="1">
      <c r="A43" s="115" t="s">
        <v>496</v>
      </c>
      <c r="B43" s="9">
        <v>1</v>
      </c>
      <c r="C43" s="5" t="s">
        <v>497</v>
      </c>
      <c r="D43" s="6">
        <v>0.46200000000000002</v>
      </c>
      <c r="E43" s="4">
        <v>1</v>
      </c>
      <c r="F43" s="7" t="s">
        <v>497</v>
      </c>
      <c r="G43" s="8">
        <v>0.46200000000000002</v>
      </c>
      <c r="H43" s="4">
        <v>1</v>
      </c>
      <c r="I43" s="136">
        <v>0.92400000000000004</v>
      </c>
      <c r="J43" s="8" t="s">
        <v>62</v>
      </c>
      <c r="K43" s="116" t="s">
        <v>498</v>
      </c>
    </row>
    <row r="44" spans="1:11" s="1" customFormat="1" ht="18" customHeight="1">
      <c r="A44" s="115" t="s">
        <v>499</v>
      </c>
      <c r="B44" s="9">
        <v>1</v>
      </c>
      <c r="C44" s="5" t="s">
        <v>500</v>
      </c>
      <c r="D44" s="6">
        <v>0.89319999999999999</v>
      </c>
      <c r="E44" s="4">
        <v>1</v>
      </c>
      <c r="F44" s="7" t="s">
        <v>500</v>
      </c>
      <c r="G44" s="8">
        <v>0.89319999999999999</v>
      </c>
      <c r="H44" s="4">
        <v>1</v>
      </c>
      <c r="I44" s="136">
        <v>1.7864</v>
      </c>
      <c r="J44" s="8" t="s">
        <v>62</v>
      </c>
      <c r="K44" s="116" t="s">
        <v>403</v>
      </c>
    </row>
    <row r="45" spans="1:11" s="1" customFormat="1" ht="18" customHeight="1">
      <c r="A45" s="115" t="s">
        <v>501</v>
      </c>
      <c r="B45" s="9">
        <v>1</v>
      </c>
      <c r="C45" s="5" t="s">
        <v>502</v>
      </c>
      <c r="D45" s="6">
        <v>1.736</v>
      </c>
      <c r="E45" s="4">
        <v>1</v>
      </c>
      <c r="F45" s="7" t="s">
        <v>503</v>
      </c>
      <c r="G45" s="8">
        <v>1.9375</v>
      </c>
      <c r="H45" s="4">
        <v>1</v>
      </c>
      <c r="I45" s="136">
        <v>3.6735000000000002</v>
      </c>
      <c r="J45" s="8" t="s">
        <v>62</v>
      </c>
      <c r="K45" s="116" t="s">
        <v>410</v>
      </c>
    </row>
    <row r="46" spans="1:11" s="1" customFormat="1" ht="18" customHeight="1">
      <c r="A46" s="115" t="s">
        <v>504</v>
      </c>
      <c r="B46" s="9">
        <v>1</v>
      </c>
      <c r="C46" s="5" t="s">
        <v>505</v>
      </c>
      <c r="D46" s="6">
        <v>2.1696</v>
      </c>
      <c r="E46" s="4">
        <v>1</v>
      </c>
      <c r="F46" s="7" t="s">
        <v>506</v>
      </c>
      <c r="G46" s="8">
        <v>2.2271999999999998</v>
      </c>
      <c r="H46" s="4">
        <v>1</v>
      </c>
      <c r="I46" s="136">
        <v>4.3967999999999998</v>
      </c>
      <c r="J46" s="8" t="s">
        <v>62</v>
      </c>
      <c r="K46" s="116" t="s">
        <v>507</v>
      </c>
    </row>
    <row r="47" spans="1:11" s="1" customFormat="1" ht="18" customHeight="1">
      <c r="A47" s="115" t="s">
        <v>508</v>
      </c>
      <c r="B47" s="9">
        <v>1</v>
      </c>
      <c r="C47" s="5" t="s">
        <v>509</v>
      </c>
      <c r="D47" s="6">
        <v>2.4068999999999998</v>
      </c>
      <c r="E47" s="4">
        <v>1</v>
      </c>
      <c r="F47" s="7" t="s">
        <v>510</v>
      </c>
      <c r="G47" s="8">
        <v>2.4708000000000001</v>
      </c>
      <c r="H47" s="4">
        <v>1</v>
      </c>
      <c r="I47" s="136">
        <v>4.8776999999999999</v>
      </c>
      <c r="J47" s="8" t="s">
        <v>62</v>
      </c>
      <c r="K47" s="116" t="s">
        <v>507</v>
      </c>
    </row>
    <row r="48" spans="1:11" s="1" customFormat="1" ht="18" customHeight="1">
      <c r="A48" s="115" t="s">
        <v>511</v>
      </c>
      <c r="B48" s="9">
        <v>1</v>
      </c>
      <c r="C48" s="5" t="s">
        <v>435</v>
      </c>
      <c r="D48" s="6">
        <v>2.0806</v>
      </c>
      <c r="E48" s="4">
        <v>1</v>
      </c>
      <c r="F48" s="7" t="s">
        <v>512</v>
      </c>
      <c r="G48" s="8">
        <v>2.3071999999999999</v>
      </c>
      <c r="H48" s="4">
        <v>1</v>
      </c>
      <c r="I48" s="136">
        <v>4.3878000000000004</v>
      </c>
      <c r="J48" s="8" t="s">
        <v>62</v>
      </c>
      <c r="K48" s="116" t="s">
        <v>507</v>
      </c>
    </row>
    <row r="49" spans="1:11" s="1" customFormat="1" ht="18" customHeight="1">
      <c r="A49" s="115" t="s">
        <v>513</v>
      </c>
      <c r="B49" s="9">
        <v>1</v>
      </c>
      <c r="C49" s="5" t="s">
        <v>514</v>
      </c>
      <c r="D49" s="6">
        <v>1.1913</v>
      </c>
      <c r="E49" s="4">
        <v>2</v>
      </c>
      <c r="F49" s="7" t="s">
        <v>515</v>
      </c>
      <c r="G49" s="8">
        <v>1.3167</v>
      </c>
      <c r="H49" s="4">
        <v>2</v>
      </c>
      <c r="I49" s="136">
        <v>5.016</v>
      </c>
      <c r="J49" s="8" t="s">
        <v>62</v>
      </c>
      <c r="K49" s="116" t="s">
        <v>516</v>
      </c>
    </row>
    <row r="50" spans="1:11" s="1" customFormat="1" ht="18" customHeight="1">
      <c r="A50" s="115" t="s">
        <v>517</v>
      </c>
      <c r="B50" s="9">
        <v>2</v>
      </c>
      <c r="C50" s="5" t="s">
        <v>518</v>
      </c>
      <c r="D50" s="6">
        <v>2.0497000000000001</v>
      </c>
      <c r="E50" s="4">
        <v>1</v>
      </c>
      <c r="F50" s="7" t="s">
        <v>519</v>
      </c>
      <c r="G50" s="8">
        <v>2.3083999999999998</v>
      </c>
      <c r="H50" s="4">
        <v>1</v>
      </c>
      <c r="I50" s="136">
        <v>8.7162000000000006</v>
      </c>
      <c r="J50" s="8" t="s">
        <v>62</v>
      </c>
      <c r="K50" s="116" t="s">
        <v>520</v>
      </c>
    </row>
    <row r="51" spans="1:11" s="1" customFormat="1" ht="18" customHeight="1">
      <c r="A51" s="115" t="s">
        <v>521</v>
      </c>
      <c r="B51" s="9">
        <v>2</v>
      </c>
      <c r="C51" s="5" t="s">
        <v>522</v>
      </c>
      <c r="D51" s="6">
        <v>0.99360000000000004</v>
      </c>
      <c r="E51" s="4">
        <v>1</v>
      </c>
      <c r="F51" s="7" t="s">
        <v>522</v>
      </c>
      <c r="G51" s="8">
        <v>0.99360000000000004</v>
      </c>
      <c r="H51" s="4">
        <v>1</v>
      </c>
      <c r="I51" s="136">
        <v>3.9744000000000002</v>
      </c>
      <c r="J51" s="8" t="s">
        <v>62</v>
      </c>
      <c r="K51" s="116" t="s">
        <v>523</v>
      </c>
    </row>
    <row r="52" spans="1:11" s="1" customFormat="1" ht="18" customHeight="1">
      <c r="A52" s="115" t="s">
        <v>524</v>
      </c>
      <c r="B52" s="9">
        <v>1</v>
      </c>
      <c r="C52" s="5" t="s">
        <v>525</v>
      </c>
      <c r="D52" s="6">
        <v>1.8704000000000001</v>
      </c>
      <c r="E52" s="4">
        <v>1</v>
      </c>
      <c r="F52" s="7" t="s">
        <v>525</v>
      </c>
      <c r="G52" s="8">
        <v>1.8704000000000001</v>
      </c>
      <c r="H52" s="4">
        <v>1</v>
      </c>
      <c r="I52" s="136">
        <v>3.7408000000000001</v>
      </c>
      <c r="J52" s="8" t="s">
        <v>62</v>
      </c>
      <c r="K52" s="116" t="s">
        <v>392</v>
      </c>
    </row>
    <row r="53" spans="1:11" s="1" customFormat="1" ht="18" customHeight="1">
      <c r="A53" s="115" t="s">
        <v>526</v>
      </c>
      <c r="B53" s="9">
        <v>1</v>
      </c>
      <c r="C53" s="5" t="s">
        <v>527</v>
      </c>
      <c r="D53" s="6">
        <v>1.3151999999999999</v>
      </c>
      <c r="E53" s="4">
        <v>1</v>
      </c>
      <c r="F53" s="7" t="s">
        <v>528</v>
      </c>
      <c r="G53" s="8">
        <v>1.3563000000000001</v>
      </c>
      <c r="H53" s="4">
        <v>1</v>
      </c>
      <c r="I53" s="136">
        <v>2.6715</v>
      </c>
      <c r="J53" s="8" t="s">
        <v>69</v>
      </c>
      <c r="K53" s="116" t="s">
        <v>396</v>
      </c>
    </row>
    <row r="54" spans="1:11" s="1" customFormat="1" ht="18" customHeight="1">
      <c r="A54" s="115" t="s">
        <v>529</v>
      </c>
      <c r="B54" s="9">
        <v>1</v>
      </c>
      <c r="C54" s="5" t="s">
        <v>530</v>
      </c>
      <c r="D54" s="6">
        <v>1.3288</v>
      </c>
      <c r="E54" s="4">
        <v>1</v>
      </c>
      <c r="F54" s="7" t="s">
        <v>531</v>
      </c>
      <c r="G54" s="8">
        <v>1.51</v>
      </c>
      <c r="H54" s="4">
        <v>1</v>
      </c>
      <c r="I54" s="136">
        <v>2.8388</v>
      </c>
      <c r="J54" s="8" t="s">
        <v>69</v>
      </c>
      <c r="K54" s="116" t="s">
        <v>400</v>
      </c>
    </row>
    <row r="55" spans="1:11" s="1" customFormat="1" ht="18" customHeight="1">
      <c r="A55" s="115" t="s">
        <v>532</v>
      </c>
      <c r="B55" s="9">
        <v>1</v>
      </c>
      <c r="C55" s="5" t="s">
        <v>533</v>
      </c>
      <c r="D55" s="6">
        <v>0.93940000000000001</v>
      </c>
      <c r="E55" s="4">
        <v>1</v>
      </c>
      <c r="F55" s="7" t="s">
        <v>533</v>
      </c>
      <c r="G55" s="8">
        <v>0.93940000000000001</v>
      </c>
      <c r="H55" s="4">
        <v>1</v>
      </c>
      <c r="I55" s="136">
        <v>1.8788</v>
      </c>
      <c r="J55" s="8" t="s">
        <v>69</v>
      </c>
      <c r="K55" s="116" t="s">
        <v>534</v>
      </c>
    </row>
    <row r="56" spans="1:11" s="1" customFormat="1" ht="18" customHeight="1">
      <c r="A56" s="115" t="s">
        <v>535</v>
      </c>
      <c r="B56" s="9">
        <v>1</v>
      </c>
      <c r="C56" s="5" t="s">
        <v>536</v>
      </c>
      <c r="D56" s="6">
        <v>0.45600000000000002</v>
      </c>
      <c r="E56" s="4">
        <v>1</v>
      </c>
      <c r="F56" s="7" t="s">
        <v>536</v>
      </c>
      <c r="G56" s="8">
        <v>0.45600000000000002</v>
      </c>
      <c r="H56" s="4">
        <v>1</v>
      </c>
      <c r="I56" s="136">
        <v>0.91200000000000003</v>
      </c>
      <c r="J56" s="8" t="s">
        <v>69</v>
      </c>
      <c r="K56" s="116" t="s">
        <v>537</v>
      </c>
    </row>
    <row r="57" spans="1:11" s="1" customFormat="1" ht="18" customHeight="1">
      <c r="A57" s="115" t="s">
        <v>538</v>
      </c>
      <c r="B57" s="9">
        <v>1</v>
      </c>
      <c r="C57" s="5" t="s">
        <v>539</v>
      </c>
      <c r="D57" s="6">
        <v>1.6912</v>
      </c>
      <c r="E57" s="4">
        <v>1</v>
      </c>
      <c r="F57" s="7" t="s">
        <v>540</v>
      </c>
      <c r="G57" s="8">
        <v>1.8422000000000001</v>
      </c>
      <c r="H57" s="4">
        <v>1</v>
      </c>
      <c r="I57" s="136">
        <v>3.5333999999999999</v>
      </c>
      <c r="J57" s="8" t="s">
        <v>69</v>
      </c>
      <c r="K57" s="116" t="s">
        <v>410</v>
      </c>
    </row>
    <row r="58" spans="1:11" s="1" customFormat="1" ht="18" customHeight="1">
      <c r="A58" s="115" t="s">
        <v>541</v>
      </c>
      <c r="B58" s="9">
        <v>2</v>
      </c>
      <c r="C58" s="5" t="s">
        <v>542</v>
      </c>
      <c r="D58" s="6">
        <v>1.9157999999999999</v>
      </c>
      <c r="E58" s="4">
        <v>1</v>
      </c>
      <c r="F58" s="7" t="s">
        <v>543</v>
      </c>
      <c r="G58" s="8">
        <v>2.0832000000000002</v>
      </c>
      <c r="H58" s="4">
        <v>1</v>
      </c>
      <c r="I58" s="136">
        <v>7.9980000000000002</v>
      </c>
      <c r="J58" s="8" t="s">
        <v>69</v>
      </c>
      <c r="K58" s="116" t="s">
        <v>544</v>
      </c>
    </row>
    <row r="59" spans="1:11" s="1" customFormat="1" ht="18" customHeight="1">
      <c r="A59" s="115" t="s">
        <v>545</v>
      </c>
      <c r="B59" s="9">
        <v>1</v>
      </c>
      <c r="C59" s="5" t="s">
        <v>546</v>
      </c>
      <c r="D59" s="6">
        <v>1.919</v>
      </c>
      <c r="E59" s="4">
        <v>1</v>
      </c>
      <c r="F59" s="7" t="s">
        <v>546</v>
      </c>
      <c r="G59" s="8">
        <v>1.919</v>
      </c>
      <c r="H59" s="4">
        <v>1</v>
      </c>
      <c r="I59" s="136">
        <v>3.8380000000000001</v>
      </c>
      <c r="J59" s="8" t="s">
        <v>69</v>
      </c>
      <c r="K59" s="116" t="s">
        <v>547</v>
      </c>
    </row>
    <row r="60" spans="1:11" s="1" customFormat="1" ht="18" customHeight="1">
      <c r="A60" s="115" t="s">
        <v>548</v>
      </c>
      <c r="B60" s="9">
        <v>1</v>
      </c>
      <c r="C60" s="5" t="s">
        <v>549</v>
      </c>
      <c r="D60" s="6">
        <v>1.1057999999999999</v>
      </c>
      <c r="E60" s="4">
        <v>2</v>
      </c>
      <c r="F60" s="7" t="s">
        <v>550</v>
      </c>
      <c r="G60" s="8">
        <v>1.2222</v>
      </c>
      <c r="H60" s="4">
        <v>2</v>
      </c>
      <c r="I60" s="136">
        <v>4.6559999999999997</v>
      </c>
      <c r="J60" s="8" t="s">
        <v>69</v>
      </c>
      <c r="K60" s="116" t="s">
        <v>551</v>
      </c>
    </row>
    <row r="61" spans="1:11" s="1" customFormat="1" ht="18" customHeight="1">
      <c r="A61" s="115" t="s">
        <v>552</v>
      </c>
      <c r="B61" s="9">
        <v>1</v>
      </c>
      <c r="C61" s="5" t="s">
        <v>553</v>
      </c>
      <c r="D61" s="6">
        <v>1.0176000000000001</v>
      </c>
      <c r="E61" s="4">
        <v>1</v>
      </c>
      <c r="F61" s="7" t="s">
        <v>554</v>
      </c>
      <c r="G61" s="8">
        <v>1.1342000000000001</v>
      </c>
      <c r="H61" s="4">
        <v>1</v>
      </c>
      <c r="I61" s="136">
        <v>2.1518000000000002</v>
      </c>
      <c r="J61" s="8" t="s">
        <v>73</v>
      </c>
      <c r="K61" s="116" t="s">
        <v>396</v>
      </c>
    </row>
    <row r="62" spans="1:11" s="1" customFormat="1" ht="18" customHeight="1">
      <c r="A62" s="115" t="s">
        <v>555</v>
      </c>
      <c r="B62" s="9">
        <v>1</v>
      </c>
      <c r="C62" s="5" t="s">
        <v>556</v>
      </c>
      <c r="D62" s="6">
        <v>1.2672000000000001</v>
      </c>
      <c r="E62" s="4">
        <v>1</v>
      </c>
      <c r="F62" s="7" t="s">
        <v>557</v>
      </c>
      <c r="G62" s="8">
        <v>1.512</v>
      </c>
      <c r="H62" s="4">
        <v>1</v>
      </c>
      <c r="I62" s="136">
        <v>2.7791999999999999</v>
      </c>
      <c r="J62" s="8" t="s">
        <v>73</v>
      </c>
      <c r="K62" s="116" t="s">
        <v>400</v>
      </c>
    </row>
    <row r="63" spans="1:11" s="1" customFormat="1" ht="18" customHeight="1">
      <c r="A63" s="115" t="s">
        <v>558</v>
      </c>
      <c r="B63" s="9">
        <v>2</v>
      </c>
      <c r="C63" s="5" t="s">
        <v>559</v>
      </c>
      <c r="D63" s="6">
        <v>0.51839999999999997</v>
      </c>
      <c r="E63" s="4">
        <v>1</v>
      </c>
      <c r="F63" s="7" t="s">
        <v>560</v>
      </c>
      <c r="G63" s="8">
        <v>0.47039999999999998</v>
      </c>
      <c r="H63" s="4">
        <v>1</v>
      </c>
      <c r="I63" s="136">
        <v>1.9776</v>
      </c>
      <c r="J63" s="8" t="s">
        <v>73</v>
      </c>
      <c r="K63" s="116" t="s">
        <v>561</v>
      </c>
    </row>
    <row r="64" spans="1:11" s="1" customFormat="1" ht="18" customHeight="1" thickBot="1">
      <c r="A64" s="117" t="s">
        <v>562</v>
      </c>
      <c r="B64" s="142">
        <v>1</v>
      </c>
      <c r="C64" s="119" t="s">
        <v>563</v>
      </c>
      <c r="D64" s="120">
        <v>0.39600000000000002</v>
      </c>
      <c r="E64" s="118">
        <v>1</v>
      </c>
      <c r="F64" s="121" t="s">
        <v>563</v>
      </c>
      <c r="G64" s="122">
        <v>0.39600000000000002</v>
      </c>
      <c r="H64" s="118">
        <v>1</v>
      </c>
      <c r="I64" s="138">
        <v>0.79200000000000004</v>
      </c>
      <c r="J64" s="123" t="s">
        <v>73</v>
      </c>
      <c r="K64" s="124" t="s">
        <v>564</v>
      </c>
    </row>
    <row r="65" spans="1:11" s="1" customFormat="1" ht="19.5" customHeight="1" thickBot="1">
      <c r="A65" s="125" t="s">
        <v>80</v>
      </c>
      <c r="B65" s="126">
        <f>SUM(B6:B64)</f>
        <v>68</v>
      </c>
      <c r="C65" s="127"/>
      <c r="D65" s="128"/>
      <c r="E65" s="128"/>
      <c r="F65" s="129"/>
      <c r="G65" s="130"/>
      <c r="H65" s="130"/>
      <c r="I65" s="131">
        <f>SUM(I6:I64)</f>
        <v>206.95260000000005</v>
      </c>
      <c r="J65" s="130"/>
      <c r="K65" s="132"/>
    </row>
    <row r="66" spans="1:11" s="1" customFormat="1" ht="13.2">
      <c r="A66" s="10"/>
      <c r="B66" s="143"/>
      <c r="C66" s="10"/>
      <c r="I66" s="133"/>
    </row>
    <row r="68" spans="1:11" s="1" customFormat="1" ht="15.6">
      <c r="A68" s="11"/>
      <c r="B68" s="11"/>
      <c r="I68" s="133"/>
    </row>
    <row r="106" spans="1:9" s="1" customFormat="1" ht="15.6">
      <c r="A106" s="11"/>
      <c r="B106" s="11"/>
      <c r="I106" s="133"/>
    </row>
  </sheetData>
  <autoFilter ref="A4:K65" xr:uid="{5923EC68-A229-444A-BF69-A24163F40048}"/>
  <mergeCells count="3">
    <mergeCell ref="C3:E3"/>
    <mergeCell ref="F3:H3"/>
    <mergeCell ref="A3:B3"/>
  </mergeCells>
  <pageMargins left="0.35984251968503939" right="0.25984251968503941" top="0.94370078740157481" bottom="0.87362204724409442" header="0.55000000000000004" footer="0.4799212598425196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CELKEM okna</vt:lpstr>
      <vt:lpstr>SMEČKY okna</vt:lpstr>
      <vt:lpstr>okna_světlíky</vt:lpstr>
      <vt:lpstr>'SMEČKY okna'!Oblast_tisku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Vach</dc:creator>
  <cp:lastModifiedBy>Janů Romana</cp:lastModifiedBy>
  <dcterms:created xsi:type="dcterms:W3CDTF">2024-03-12T09:21:32Z</dcterms:created>
  <dcterms:modified xsi:type="dcterms:W3CDTF">2024-07-16T10:07:19Z</dcterms:modified>
</cp:coreProperties>
</file>