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67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M28" i="1" l="1"/>
  <c r="M27" i="1"/>
  <c r="I10" i="1"/>
  <c r="I11" i="1"/>
  <c r="H13" i="1"/>
  <c r="I13" i="1"/>
  <c r="I20" i="1"/>
  <c r="I22" i="1" s="1"/>
  <c r="H22" i="1"/>
  <c r="D22" i="1" l="1"/>
  <c r="L21" i="1"/>
  <c r="M21" i="1" s="1"/>
  <c r="E21" i="1"/>
  <c r="E20" i="1"/>
  <c r="J20" i="1" s="1"/>
  <c r="J22" i="1" s="1"/>
  <c r="D13" i="1"/>
  <c r="L12" i="1"/>
  <c r="M12" i="1" s="1"/>
  <c r="N12" i="1" s="1"/>
  <c r="E12" i="1"/>
  <c r="E11" i="1"/>
  <c r="J11" i="1" s="1"/>
  <c r="E10" i="1"/>
  <c r="J10" i="1" s="1"/>
  <c r="N21" i="1" l="1"/>
  <c r="J13" i="1"/>
  <c r="L10" i="1"/>
  <c r="M10" i="1" s="1"/>
  <c r="N10" i="1" s="1"/>
  <c r="E22" i="1"/>
  <c r="L11" i="1"/>
  <c r="M11" i="1" s="1"/>
  <c r="N11" i="1" s="1"/>
  <c r="L20" i="1"/>
  <c r="E13" i="1"/>
  <c r="M20" i="1" l="1"/>
  <c r="L22" i="1"/>
  <c r="N13" i="1"/>
  <c r="M13" i="1"/>
  <c r="L13" i="1"/>
  <c r="N20" i="1" l="1"/>
  <c r="N22" i="1" s="1"/>
  <c r="M22" i="1"/>
  <c r="N30" i="1"/>
</calcChain>
</file>

<file path=xl/sharedStrings.xml><?xml version="1.0" encoding="utf-8"?>
<sst xmlns="http://schemas.openxmlformats.org/spreadsheetml/2006/main" count="65" uniqueCount="32">
  <si>
    <t>Objekt zadavatele</t>
  </si>
  <si>
    <t>od</t>
  </si>
  <si>
    <t>do</t>
  </si>
  <si>
    <t>hodin za den</t>
  </si>
  <si>
    <t>hodin za měsíc</t>
  </si>
  <si>
    <t>Celkem</t>
  </si>
  <si>
    <t>Praha 1, Štěpánská 626/63</t>
  </si>
  <si>
    <t xml:space="preserve">Pozice </t>
  </si>
  <si>
    <t xml:space="preserve">Měsíčně hodin </t>
  </si>
  <si>
    <t>Vedoucí směny</t>
  </si>
  <si>
    <t>Strážný</t>
  </si>
  <si>
    <t>Recepční</t>
  </si>
  <si>
    <t>-</t>
  </si>
  <si>
    <t>FORMULÁŘ NABÍDKOVÉ CENY</t>
  </si>
  <si>
    <t>(dle normy 21 dnů)</t>
  </si>
  <si>
    <t>(dle normy 9 dnů)</t>
  </si>
  <si>
    <t>Výjezd zásahové skupiny</t>
  </si>
  <si>
    <t>Objekt Praha 1, Štěpánská 626/63</t>
  </si>
  <si>
    <t>Předpokládaný počet výjezdů zásahové skupiny za 12 měsíců</t>
  </si>
  <si>
    <t>Předpokládaný počet výjezdů zásahové skupiny za 48 měsíců</t>
  </si>
  <si>
    <t>Praha 1, Ve Smečkách 801/33</t>
  </si>
  <si>
    <t>Objekt Praha 1, Ve Smečkách 801/33</t>
  </si>
  <si>
    <t>Rozsah služeb v pracovní dny</t>
  </si>
  <si>
    <t xml:space="preserve">Rozsah služeb v SO, NE a svátky </t>
  </si>
  <si>
    <t>Cena za 12 měsíců služeb bez DPH</t>
  </si>
  <si>
    <t>Cena za 48 měsíců služeb bez DPH</t>
  </si>
  <si>
    <t>Celková cena služeb za 48 měsíců bez DPH</t>
  </si>
  <si>
    <t>Cena za 1 měsíc služeb bez DPH</t>
  </si>
  <si>
    <t>Cena za 1 hodinu bez DPH</t>
  </si>
  <si>
    <t>Cena za 1 výjezd zásahové skupiny bez DPH</t>
  </si>
  <si>
    <t>Cena za 8 výjezdů zásahové skupiny bez DPH</t>
  </si>
  <si>
    <t xml:space="preserve"> Příloha č. 9 zadávací dokumentace k veřejné zakázce s názvem: Komplexní zajištění bezpečnostních a recepčních služeb 2021-2025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</si>
</sst>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[$-F400]h:mm:ss\ AM/PM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0" xfId="0" applyFill="1"/>
    <xf numFmtId="0" fontId="0" fillId="0" borderId="0" xfId="0" applyFill="1" applyBorder="1"/>
    <xf numFmtId="0" fontId="0" fillId="0" borderId="10" xfId="0" applyBorder="1"/>
    <xf numFmtId="164" fontId="0" fillId="0" borderId="6" xfId="0" applyNumberFormat="1" applyBorder="1"/>
    <xf numFmtId="0" fontId="1" fillId="0" borderId="0" xfId="0" applyFont="1" applyBorder="1"/>
    <xf numFmtId="0" fontId="1" fillId="0" borderId="2" xfId="0" applyFont="1" applyBorder="1"/>
    <xf numFmtId="0" fontId="1" fillId="0" borderId="13" xfId="0" applyFont="1" applyBorder="1"/>
    <xf numFmtId="164" fontId="0" fillId="0" borderId="7" xfId="0" applyNumberFormat="1" applyBorder="1"/>
    <xf numFmtId="164" fontId="0" fillId="0" borderId="10" xfId="0" applyNumberFormat="1" applyBorder="1"/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Fill="1" applyBorder="1"/>
    <xf numFmtId="44" fontId="2" fillId="4" borderId="6" xfId="1" applyFont="1" applyFill="1" applyBorder="1"/>
    <xf numFmtId="44" fontId="2" fillId="4" borderId="7" xfId="1" applyFont="1" applyFill="1" applyBorder="1"/>
    <xf numFmtId="44" fontId="2" fillId="4" borderId="10" xfId="1" applyFont="1" applyFill="1" applyBorder="1"/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0" fillId="5" borderId="16" xfId="0" applyFill="1" applyBorder="1"/>
    <xf numFmtId="44" fontId="2" fillId="2" borderId="6" xfId="1" applyFont="1" applyFill="1" applyBorder="1" applyProtection="1"/>
    <xf numFmtId="44" fontId="2" fillId="3" borderId="6" xfId="1" applyFont="1" applyFill="1" applyBorder="1" applyProtection="1"/>
    <xf numFmtId="44" fontId="2" fillId="6" borderId="6" xfId="1" applyFont="1" applyFill="1" applyBorder="1" applyProtection="1"/>
    <xf numFmtId="44" fontId="2" fillId="2" borderId="7" xfId="1" applyFont="1" applyFill="1" applyBorder="1" applyProtection="1"/>
    <xf numFmtId="44" fontId="2" fillId="3" borderId="7" xfId="1" applyFont="1" applyFill="1" applyBorder="1" applyProtection="1"/>
    <xf numFmtId="44" fontId="2" fillId="6" borderId="7" xfId="1" applyFont="1" applyFill="1" applyBorder="1" applyProtection="1"/>
    <xf numFmtId="44" fontId="2" fillId="2" borderId="10" xfId="1" applyFont="1" applyFill="1" applyBorder="1" applyProtection="1"/>
    <xf numFmtId="44" fontId="2" fillId="3" borderId="10" xfId="1" applyFont="1" applyFill="1" applyBorder="1" applyProtection="1"/>
    <xf numFmtId="44" fontId="2" fillId="6" borderId="10" xfId="1" applyFont="1" applyFill="1" applyBorder="1" applyProtection="1"/>
    <xf numFmtId="44" fontId="2" fillId="2" borderId="5" xfId="1" applyFont="1" applyFill="1" applyBorder="1" applyProtection="1"/>
    <xf numFmtId="44" fontId="3" fillId="3" borderId="5" xfId="1" applyFont="1" applyFill="1" applyBorder="1" applyProtection="1"/>
    <xf numFmtId="44" fontId="3" fillId="6" borderId="5" xfId="1" applyFont="1" applyFill="1" applyBorder="1" applyProtection="1"/>
    <xf numFmtId="0" fontId="0" fillId="0" borderId="0" xfId="0" applyProtection="1"/>
    <xf numFmtId="0" fontId="0" fillId="0" borderId="5" xfId="0" applyBorder="1" applyAlignment="1">
      <alignment textRotation="45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7" borderId="9" xfId="0" applyFill="1" applyBorder="1" applyAlignment="1"/>
    <xf numFmtId="0" fontId="3" fillId="7" borderId="12" xfId="0" applyFont="1" applyFill="1" applyBorder="1" applyAlignment="1"/>
    <xf numFmtId="0" fontId="3" fillId="0" borderId="17" xfId="0" applyFont="1" applyBorder="1" applyAlignment="1">
      <alignment vertical="top" wrapText="1"/>
    </xf>
    <xf numFmtId="0" fontId="0" fillId="7" borderId="20" xfId="0" applyFont="1" applyFill="1" applyBorder="1" applyAlignment="1"/>
    <xf numFmtId="0" fontId="0" fillId="7" borderId="21" xfId="0" applyFill="1" applyBorder="1" applyAlignment="1"/>
    <xf numFmtId="44" fontId="2" fillId="4" borderId="21" xfId="1" applyFont="1" applyFill="1" applyBorder="1" applyAlignment="1"/>
    <xf numFmtId="0" fontId="0" fillId="7" borderId="23" xfId="0" applyFont="1" applyFill="1" applyBorder="1" applyAlignment="1"/>
    <xf numFmtId="0" fontId="0" fillId="7" borderId="24" xfId="0" applyFill="1" applyBorder="1" applyAlignment="1"/>
    <xf numFmtId="44" fontId="2" fillId="4" borderId="24" xfId="1" applyFont="1" applyFill="1" applyBorder="1" applyAlignment="1"/>
    <xf numFmtId="0" fontId="0" fillId="0" borderId="27" xfId="0" applyBorder="1"/>
    <xf numFmtId="0" fontId="0" fillId="0" borderId="18" xfId="0" applyBorder="1"/>
    <xf numFmtId="0" fontId="0" fillId="0" borderId="28" xfId="0" applyBorder="1"/>
    <xf numFmtId="0" fontId="0" fillId="0" borderId="22" xfId="0" applyBorder="1"/>
    <xf numFmtId="0" fontId="0" fillId="0" borderId="29" xfId="0" applyBorder="1"/>
    <xf numFmtId="0" fontId="0" fillId="0" borderId="19" xfId="0" applyBorder="1"/>
    <xf numFmtId="0" fontId="1" fillId="7" borderId="8" xfId="0" applyFont="1" applyFill="1" applyBorder="1" applyAlignment="1">
      <alignment vertical="top" wrapText="1"/>
    </xf>
    <xf numFmtId="0" fontId="1" fillId="7" borderId="8" xfId="0" applyFont="1" applyFill="1" applyBorder="1" applyAlignment="1" applyProtection="1">
      <alignment vertical="top" wrapText="1"/>
    </xf>
    <xf numFmtId="0" fontId="0" fillId="7" borderId="1" xfId="0" applyFill="1" applyBorder="1"/>
    <xf numFmtId="0" fontId="3" fillId="7" borderId="1" xfId="0" applyFont="1" applyFill="1" applyBorder="1"/>
    <xf numFmtId="0" fontId="3" fillId="7" borderId="1" xfId="0" applyFont="1" applyFill="1" applyBorder="1" applyProtection="1"/>
    <xf numFmtId="0" fontId="0" fillId="7" borderId="5" xfId="0" applyFill="1" applyBorder="1"/>
    <xf numFmtId="0" fontId="0" fillId="7" borderId="5" xfId="0" applyFill="1" applyBorder="1" applyProtection="1"/>
    <xf numFmtId="0" fontId="1" fillId="7" borderId="8" xfId="0" applyFont="1" applyFill="1" applyBorder="1" applyAlignment="1">
      <alignment horizontal="left" vertical="top" wrapText="1"/>
    </xf>
    <xf numFmtId="44" fontId="3" fillId="3" borderId="26" xfId="1" applyFont="1" applyFill="1" applyBorder="1" applyAlignment="1" applyProtection="1"/>
    <xf numFmtId="44" fontId="3" fillId="0" borderId="17" xfId="0" applyNumberFormat="1" applyFont="1" applyBorder="1" applyAlignment="1" applyProtection="1">
      <alignment horizontal="left" vertical="center"/>
    </xf>
    <xf numFmtId="44" fontId="2" fillId="9" borderId="5" xfId="1" applyFont="1" applyFill="1" applyBorder="1"/>
    <xf numFmtId="44" fontId="3" fillId="3" borderId="25" xfId="1" applyFont="1" applyFill="1" applyBorder="1" applyAlignment="1" applyProtection="1"/>
    <xf numFmtId="0" fontId="0" fillId="0" borderId="2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Alignment="1">
      <alignment horizontal="center"/>
    </xf>
    <xf numFmtId="0" fontId="3" fillId="8" borderId="17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5" borderId="12" xfId="0" applyFont="1" applyFill="1" applyBorder="1" applyAlignment="1"/>
    <xf numFmtId="0" fontId="0" fillId="0" borderId="9" xfId="0" applyBorder="1" applyAlignment="1"/>
    <xf numFmtId="0" fontId="0" fillId="0" borderId="11" xfId="0" applyBorder="1" applyAlignment="1"/>
    <xf numFmtId="0" fontId="3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9" xfId="0" applyBorder="1" applyAlignment="1">
      <alignment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Normal="100" workbookViewId="0">
      <selection activeCell="U18" sqref="U18"/>
    </sheetView>
  </sheetViews>
  <sheetFormatPr defaultRowHeight="14.5" x14ac:dyDescent="0.35"/>
  <cols>
    <col min="1" max="1" width="15.26953125" customWidth="1"/>
    <col min="3" max="3" width="9.7265625" bestFit="1" customWidth="1"/>
    <col min="7" max="7" width="9.7265625" bestFit="1" customWidth="1"/>
    <col min="11" max="11" width="10.26953125" customWidth="1"/>
    <col min="12" max="12" width="18.81640625" customWidth="1"/>
    <col min="13" max="13" width="19.1796875" customWidth="1"/>
    <col min="14" max="14" width="19.26953125" customWidth="1"/>
  </cols>
  <sheetData>
    <row r="1" spans="1:14" x14ac:dyDescent="0.35">
      <c r="A1" s="85" t="s">
        <v>31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22.5" customHeight="1" x14ac:dyDescent="0.35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10" customFormat="1" x14ac:dyDescent="0.35">
      <c r="A3" s="21"/>
      <c r="B3" s="22"/>
      <c r="C3" s="22"/>
      <c r="D3" s="22"/>
      <c r="E3" s="11"/>
      <c r="F3" s="11"/>
      <c r="G3" s="11"/>
      <c r="H3" s="11"/>
      <c r="I3" s="11"/>
      <c r="J3" s="11"/>
      <c r="K3" s="11"/>
      <c r="L3" s="11"/>
      <c r="M3" s="11"/>
    </row>
    <row r="4" spans="1:14" s="10" customFormat="1" x14ac:dyDescent="0.3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15" thickBot="1" x14ac:dyDescent="0.4"/>
    <row r="6" spans="1:14" ht="15" thickBot="1" x14ac:dyDescent="0.4">
      <c r="A6" s="26" t="s">
        <v>0</v>
      </c>
      <c r="B6" s="27"/>
      <c r="C6" s="27" t="s">
        <v>20</v>
      </c>
      <c r="D6" s="28"/>
      <c r="E6" s="29"/>
    </row>
    <row r="7" spans="1:14" ht="59.25" customHeight="1" x14ac:dyDescent="0.35">
      <c r="A7" s="45" t="s">
        <v>7</v>
      </c>
      <c r="B7" s="46" t="s">
        <v>22</v>
      </c>
      <c r="C7" s="46"/>
      <c r="D7" s="46"/>
      <c r="E7" s="46"/>
      <c r="F7" s="48" t="s">
        <v>23</v>
      </c>
      <c r="G7" s="46"/>
      <c r="H7" s="46"/>
      <c r="I7" s="47"/>
      <c r="J7" s="44" t="s">
        <v>8</v>
      </c>
      <c r="K7" s="77" t="s">
        <v>28</v>
      </c>
      <c r="L7" s="77" t="s">
        <v>27</v>
      </c>
      <c r="M7" s="77" t="s">
        <v>24</v>
      </c>
      <c r="N7" s="77" t="s">
        <v>25</v>
      </c>
    </row>
    <row r="8" spans="1:14" ht="15" thickBot="1" x14ac:dyDescent="0.4">
      <c r="A8" s="1"/>
      <c r="B8" s="2"/>
      <c r="C8" s="14" t="s">
        <v>14</v>
      </c>
      <c r="D8" s="14"/>
      <c r="E8" s="15"/>
      <c r="F8" s="16" t="s">
        <v>15</v>
      </c>
      <c r="G8" s="14"/>
      <c r="H8" s="2"/>
      <c r="I8" s="3"/>
      <c r="J8" s="1"/>
      <c r="K8" s="73"/>
      <c r="L8" s="73"/>
      <c r="M8" s="73"/>
      <c r="N8" s="73"/>
    </row>
    <row r="9" spans="1:14" ht="29.5" thickBot="1" x14ac:dyDescent="0.4">
      <c r="A9" s="4"/>
      <c r="B9" s="5" t="s">
        <v>1</v>
      </c>
      <c r="C9" s="6" t="s">
        <v>2</v>
      </c>
      <c r="D9" s="7" t="s">
        <v>3</v>
      </c>
      <c r="E9" s="7" t="s">
        <v>4</v>
      </c>
      <c r="F9" s="6" t="s">
        <v>1</v>
      </c>
      <c r="G9" s="6" t="s">
        <v>2</v>
      </c>
      <c r="H9" s="7" t="s">
        <v>3</v>
      </c>
      <c r="I9" s="7" t="s">
        <v>4</v>
      </c>
      <c r="J9" s="6"/>
      <c r="K9" s="75"/>
      <c r="L9" s="75"/>
      <c r="M9" s="75"/>
      <c r="N9" s="75"/>
    </row>
    <row r="10" spans="1:14" x14ac:dyDescent="0.35">
      <c r="A10" s="8" t="s">
        <v>9</v>
      </c>
      <c r="B10" s="13">
        <v>1.1574074074074073E-5</v>
      </c>
      <c r="C10" s="13">
        <v>0</v>
      </c>
      <c r="D10" s="8">
        <v>24</v>
      </c>
      <c r="E10" s="8">
        <f>D10*21</f>
        <v>504</v>
      </c>
      <c r="F10" s="13">
        <v>1.1574074074074073E-5</v>
      </c>
      <c r="G10" s="13">
        <v>0</v>
      </c>
      <c r="H10" s="8">
        <v>24</v>
      </c>
      <c r="I10" s="8">
        <f>H10*9</f>
        <v>216</v>
      </c>
      <c r="J10" s="8">
        <f>I10+E10</f>
        <v>720</v>
      </c>
      <c r="K10" s="23"/>
      <c r="L10" s="30">
        <f>J10*K10</f>
        <v>0</v>
      </c>
      <c r="M10" s="31">
        <f>L10*12</f>
        <v>0</v>
      </c>
      <c r="N10" s="32">
        <f>M10*4</f>
        <v>0</v>
      </c>
    </row>
    <row r="11" spans="1:14" x14ac:dyDescent="0.35">
      <c r="A11" s="8" t="s">
        <v>10</v>
      </c>
      <c r="B11" s="17">
        <v>0.75001157407407415</v>
      </c>
      <c r="C11" s="17">
        <v>0.25</v>
      </c>
      <c r="D11" s="9">
        <v>12</v>
      </c>
      <c r="E11" s="9">
        <f>D11*21</f>
        <v>252</v>
      </c>
      <c r="F11" s="17">
        <v>1.1574074074074073E-5</v>
      </c>
      <c r="G11" s="17">
        <v>0</v>
      </c>
      <c r="H11" s="9">
        <v>24</v>
      </c>
      <c r="I11" s="9">
        <f>H11*9</f>
        <v>216</v>
      </c>
      <c r="J11" s="9">
        <f>I11+E11</f>
        <v>468</v>
      </c>
      <c r="K11" s="24"/>
      <c r="L11" s="33">
        <f>J11*K11</f>
        <v>0</v>
      </c>
      <c r="M11" s="34">
        <f>L11*12</f>
        <v>0</v>
      </c>
      <c r="N11" s="35">
        <f>M11*4</f>
        <v>0</v>
      </c>
    </row>
    <row r="12" spans="1:14" ht="15" thickBot="1" x14ac:dyDescent="0.4">
      <c r="A12" s="12" t="s">
        <v>11</v>
      </c>
      <c r="B12" s="18">
        <v>0.25001157407407409</v>
      </c>
      <c r="C12" s="18">
        <v>0.75</v>
      </c>
      <c r="D12" s="12">
        <v>12</v>
      </c>
      <c r="E12" s="12">
        <f>D12*21</f>
        <v>252</v>
      </c>
      <c r="F12" s="19" t="s">
        <v>12</v>
      </c>
      <c r="G12" s="19" t="s">
        <v>12</v>
      </c>
      <c r="H12" s="19" t="s">
        <v>12</v>
      </c>
      <c r="I12" s="19" t="s">
        <v>12</v>
      </c>
      <c r="J12" s="12">
        <v>252</v>
      </c>
      <c r="K12" s="25"/>
      <c r="L12" s="36">
        <f>J12*K12</f>
        <v>0</v>
      </c>
      <c r="M12" s="37">
        <f>L12*12</f>
        <v>0</v>
      </c>
      <c r="N12" s="38">
        <f>M12*4</f>
        <v>0</v>
      </c>
    </row>
    <row r="13" spans="1:14" ht="15" thickBot="1" x14ac:dyDescent="0.4">
      <c r="A13" s="5" t="s">
        <v>5</v>
      </c>
      <c r="B13" s="43"/>
      <c r="C13" s="6"/>
      <c r="D13" s="6">
        <f>D10+D11+D12</f>
        <v>48</v>
      </c>
      <c r="E13" s="6">
        <f>SUM(E10:E12)</f>
        <v>1008</v>
      </c>
      <c r="F13" s="6"/>
      <c r="G13" s="6"/>
      <c r="H13" s="6">
        <f>SUM(H10:H12)</f>
        <v>48</v>
      </c>
      <c r="I13" s="6">
        <f>SUM(I10:I12)</f>
        <v>432</v>
      </c>
      <c r="J13" s="6">
        <f>SUM(J10:J12)</f>
        <v>1440</v>
      </c>
      <c r="K13" s="80"/>
      <c r="L13" s="39">
        <f>L10+L11+L12</f>
        <v>0</v>
      </c>
      <c r="M13" s="40">
        <f>M10+M11+M12</f>
        <v>0</v>
      </c>
      <c r="N13" s="41">
        <f>N10+N11+N12</f>
        <v>0</v>
      </c>
    </row>
    <row r="14" spans="1:14" x14ac:dyDescent="0.35">
      <c r="L14" s="42"/>
      <c r="M14" s="42"/>
      <c r="N14" s="42"/>
    </row>
    <row r="15" spans="1:14" ht="15" thickBot="1" x14ac:dyDescent="0.4">
      <c r="L15" s="42"/>
      <c r="M15" s="42"/>
      <c r="N15" s="42"/>
    </row>
    <row r="16" spans="1:14" ht="15" thickBot="1" x14ac:dyDescent="0.4">
      <c r="A16" s="26" t="s">
        <v>0</v>
      </c>
      <c r="B16" s="27"/>
      <c r="C16" s="27" t="s">
        <v>6</v>
      </c>
      <c r="D16" s="28"/>
      <c r="E16" s="29"/>
      <c r="L16" s="42"/>
      <c r="M16" s="42"/>
      <c r="N16" s="42"/>
    </row>
    <row r="17" spans="1:14" ht="70.150000000000006" customHeight="1" x14ac:dyDescent="0.35">
      <c r="A17" s="49" t="s">
        <v>7</v>
      </c>
      <c r="B17" s="50"/>
      <c r="C17" s="50" t="s">
        <v>22</v>
      </c>
      <c r="D17" s="50"/>
      <c r="E17" s="51"/>
      <c r="F17" s="52" t="s">
        <v>23</v>
      </c>
      <c r="G17" s="50"/>
      <c r="H17" s="50"/>
      <c r="I17" s="51"/>
      <c r="J17" s="70" t="s">
        <v>8</v>
      </c>
      <c r="K17" s="70" t="s">
        <v>28</v>
      </c>
      <c r="L17" s="71" t="s">
        <v>27</v>
      </c>
      <c r="M17" s="71" t="s">
        <v>24</v>
      </c>
      <c r="N17" s="71" t="s">
        <v>25</v>
      </c>
    </row>
    <row r="18" spans="1:14" ht="15" thickBot="1" x14ac:dyDescent="0.4">
      <c r="A18" s="1"/>
      <c r="B18" s="2"/>
      <c r="C18" s="14" t="s">
        <v>14</v>
      </c>
      <c r="D18" s="14"/>
      <c r="E18" s="15"/>
      <c r="F18" s="16" t="s">
        <v>15</v>
      </c>
      <c r="G18" s="14"/>
      <c r="H18" s="2"/>
      <c r="I18" s="3"/>
      <c r="J18" s="72"/>
      <c r="K18" s="73"/>
      <c r="L18" s="74"/>
      <c r="M18" s="74"/>
      <c r="N18" s="74"/>
    </row>
    <row r="19" spans="1:14" ht="29.5" thickBot="1" x14ac:dyDescent="0.4">
      <c r="A19" s="4"/>
      <c r="B19" s="5" t="s">
        <v>1</v>
      </c>
      <c r="C19" s="6" t="s">
        <v>2</v>
      </c>
      <c r="D19" s="7" t="s">
        <v>3</v>
      </c>
      <c r="E19" s="7" t="s">
        <v>4</v>
      </c>
      <c r="F19" s="6" t="s">
        <v>1</v>
      </c>
      <c r="G19" s="6" t="s">
        <v>2</v>
      </c>
      <c r="H19" s="7" t="s">
        <v>3</v>
      </c>
      <c r="I19" s="7" t="s">
        <v>4</v>
      </c>
      <c r="J19" s="75"/>
      <c r="K19" s="75"/>
      <c r="L19" s="76"/>
      <c r="M19" s="76"/>
      <c r="N19" s="76"/>
    </row>
    <row r="20" spans="1:14" x14ac:dyDescent="0.35">
      <c r="A20" s="8" t="s">
        <v>10</v>
      </c>
      <c r="B20" s="13">
        <v>0.75001157407407415</v>
      </c>
      <c r="C20" s="13">
        <v>0.25</v>
      </c>
      <c r="D20" s="8">
        <v>12</v>
      </c>
      <c r="E20" s="8">
        <f>D20*21</f>
        <v>252</v>
      </c>
      <c r="F20" s="13">
        <v>1.1574074074074073E-5</v>
      </c>
      <c r="G20" s="13">
        <v>0</v>
      </c>
      <c r="H20" s="8">
        <v>24</v>
      </c>
      <c r="I20" s="8">
        <f>H20*9</f>
        <v>216</v>
      </c>
      <c r="J20" s="8">
        <f>E20+I20</f>
        <v>468</v>
      </c>
      <c r="K20" s="23"/>
      <c r="L20" s="30">
        <f>J20*K20</f>
        <v>0</v>
      </c>
      <c r="M20" s="31">
        <f>L20*12</f>
        <v>0</v>
      </c>
      <c r="N20" s="32">
        <f>M20*4</f>
        <v>0</v>
      </c>
    </row>
    <row r="21" spans="1:14" ht="15" thickBot="1" x14ac:dyDescent="0.4">
      <c r="A21" s="12" t="s">
        <v>11</v>
      </c>
      <c r="B21" s="18">
        <v>0.25001157407407409</v>
      </c>
      <c r="C21" s="18">
        <v>0.75</v>
      </c>
      <c r="D21" s="12">
        <v>12</v>
      </c>
      <c r="E21" s="12">
        <f>D21*21</f>
        <v>252</v>
      </c>
      <c r="F21" s="20" t="s">
        <v>12</v>
      </c>
      <c r="G21" s="20" t="s">
        <v>12</v>
      </c>
      <c r="H21" s="20" t="s">
        <v>12</v>
      </c>
      <c r="I21" s="20" t="s">
        <v>12</v>
      </c>
      <c r="J21" s="12">
        <v>252</v>
      </c>
      <c r="K21" s="25"/>
      <c r="L21" s="36">
        <f>J21*K21</f>
        <v>0</v>
      </c>
      <c r="M21" s="37">
        <f>L21*12</f>
        <v>0</v>
      </c>
      <c r="N21" s="38">
        <f>M21*4</f>
        <v>0</v>
      </c>
    </row>
    <row r="22" spans="1:14" ht="15" thickBot="1" x14ac:dyDescent="0.4">
      <c r="A22" s="5" t="s">
        <v>5</v>
      </c>
      <c r="B22" s="6"/>
      <c r="C22" s="6"/>
      <c r="D22" s="6">
        <f>SUM(D20:D21)</f>
        <v>24</v>
      </c>
      <c r="E22" s="6">
        <f>SUM(E20:E21)</f>
        <v>504</v>
      </c>
      <c r="F22" s="6"/>
      <c r="G22" s="6"/>
      <c r="H22" s="6">
        <f>SUM(H20:H21)</f>
        <v>24</v>
      </c>
      <c r="I22" s="6">
        <f>SUM(I20:I21)</f>
        <v>216</v>
      </c>
      <c r="J22" s="6">
        <f>SUM(J20:J21)</f>
        <v>720</v>
      </c>
      <c r="K22" s="80"/>
      <c r="L22" s="39">
        <f>L20+L21</f>
        <v>0</v>
      </c>
      <c r="M22" s="40">
        <f>M20+M21</f>
        <v>0</v>
      </c>
      <c r="N22" s="41">
        <f>SUM(N20:N21)</f>
        <v>0</v>
      </c>
    </row>
    <row r="23" spans="1:14" x14ac:dyDescent="0.35">
      <c r="A23" s="2"/>
      <c r="B23" s="2"/>
      <c r="C23" s="2"/>
      <c r="D23" s="2"/>
      <c r="E23" s="2"/>
      <c r="F23" s="2"/>
      <c r="G23" s="2"/>
      <c r="H23" s="2"/>
      <c r="I23" s="2"/>
    </row>
    <row r="24" spans="1:14" ht="15" thickBot="1" x14ac:dyDescent="0.4">
      <c r="A24" s="2"/>
      <c r="B24" s="2"/>
      <c r="C24" s="2"/>
      <c r="D24" s="2"/>
      <c r="E24" s="2"/>
      <c r="F24" s="2"/>
      <c r="G24" s="2"/>
      <c r="H24" s="2"/>
      <c r="I24" s="2"/>
    </row>
    <row r="25" spans="1:14" ht="15" thickBot="1" x14ac:dyDescent="0.4">
      <c r="A25" s="88" t="s">
        <v>16</v>
      </c>
      <c r="B25" s="89"/>
      <c r="C25" s="90"/>
      <c r="D25" s="2"/>
      <c r="E25" s="2"/>
      <c r="F25" s="2"/>
      <c r="G25" s="2"/>
      <c r="H25" s="2"/>
      <c r="I25" s="2"/>
    </row>
    <row r="26" spans="1:14" ht="56.5" customHeight="1" thickBot="1" x14ac:dyDescent="0.4">
      <c r="A26" s="56"/>
      <c r="B26" s="55"/>
      <c r="C26" s="55"/>
      <c r="D26" s="91" t="s">
        <v>18</v>
      </c>
      <c r="E26" s="91"/>
      <c r="F26" s="92"/>
      <c r="G26" s="92"/>
      <c r="H26" s="91" t="s">
        <v>19</v>
      </c>
      <c r="I26" s="91"/>
      <c r="J26" s="93"/>
      <c r="K26" s="93"/>
      <c r="L26" s="57" t="s">
        <v>29</v>
      </c>
      <c r="M26" s="57" t="s">
        <v>30</v>
      </c>
    </row>
    <row r="27" spans="1:14" ht="15.5" customHeight="1" x14ac:dyDescent="0.35">
      <c r="A27" s="58" t="s">
        <v>21</v>
      </c>
      <c r="B27" s="59"/>
      <c r="C27" s="59"/>
      <c r="D27" s="94"/>
      <c r="E27" s="95"/>
      <c r="F27" s="95">
        <v>2</v>
      </c>
      <c r="G27" s="96"/>
      <c r="H27" s="67"/>
      <c r="I27" s="68"/>
      <c r="J27" s="68"/>
      <c r="K27" s="69">
        <v>8</v>
      </c>
      <c r="L27" s="60"/>
      <c r="M27" s="81">
        <f>L27*K27</f>
        <v>0</v>
      </c>
    </row>
    <row r="28" spans="1:14" ht="15.5" customHeight="1" thickBot="1" x14ac:dyDescent="0.4">
      <c r="A28" s="61" t="s">
        <v>17</v>
      </c>
      <c r="B28" s="62"/>
      <c r="C28" s="62"/>
      <c r="D28" s="82"/>
      <c r="E28" s="83"/>
      <c r="F28" s="83">
        <v>2</v>
      </c>
      <c r="G28" s="84"/>
      <c r="H28" s="64"/>
      <c r="I28" s="65"/>
      <c r="J28" s="65"/>
      <c r="K28" s="66">
        <v>8</v>
      </c>
      <c r="L28" s="63"/>
      <c r="M28" s="78">
        <f>L28*K28</f>
        <v>0</v>
      </c>
    </row>
    <row r="29" spans="1:14" ht="30.5" customHeight="1" thickBot="1" x14ac:dyDescent="0.4">
      <c r="A29" s="2"/>
      <c r="B29" s="2"/>
      <c r="C29" s="2"/>
      <c r="D29" s="2"/>
      <c r="E29" s="2"/>
      <c r="F29" s="54"/>
      <c r="G29" s="54"/>
      <c r="H29" s="53"/>
      <c r="I29" s="54"/>
      <c r="J29" s="54"/>
      <c r="K29" s="54"/>
    </row>
    <row r="30" spans="1:14" ht="24" customHeight="1" thickBot="1" x14ac:dyDescent="0.4">
      <c r="A30" s="2"/>
      <c r="L30" s="86" t="s">
        <v>26</v>
      </c>
      <c r="M30" s="86"/>
      <c r="N30" s="79">
        <f>SUM(N13,N22,M27,M28)</f>
        <v>0</v>
      </c>
    </row>
    <row r="31" spans="1:14" x14ac:dyDescent="0.35">
      <c r="A31" s="2"/>
    </row>
  </sheetData>
  <mergeCells count="10">
    <mergeCell ref="D28:E28"/>
    <mergeCell ref="F28:G28"/>
    <mergeCell ref="A1:N1"/>
    <mergeCell ref="L30:M30"/>
    <mergeCell ref="A2:N2"/>
    <mergeCell ref="A25:C25"/>
    <mergeCell ref="D26:G26"/>
    <mergeCell ref="H26:K26"/>
    <mergeCell ref="D27:E27"/>
    <mergeCell ref="F27:G27"/>
  </mergeCells>
  <pageMargins left="0.70866141732283472" right="0.70866141732283472" top="0.78740157480314965" bottom="0.78740157480314965" header="0.31496062992125984" footer="0.31496062992125984"/>
  <pageSetup paperSize="9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7EEAB92C506548BE39F1259A1E3D58" ma:contentTypeVersion="8" ma:contentTypeDescription="Vytvoří nový dokument" ma:contentTypeScope="" ma:versionID="330f7d6ff81c587b41b75fd175c04159">
  <xsd:schema xmlns:xsd="http://www.w3.org/2001/XMLSchema" xmlns:xs="http://www.w3.org/2001/XMLSchema" xmlns:p="http://schemas.microsoft.com/office/2006/metadata/properties" xmlns:ns2="4e293753-9a96-4025-9fc0-ad0e49e7059b" targetNamespace="http://schemas.microsoft.com/office/2006/metadata/properties" ma:root="true" ma:fieldsID="5b6bdc3a330d3f9d3751a383f1883aae" ns2:_="">
    <xsd:import namespace="4e293753-9a96-4025-9fc0-ad0e49e705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93753-9a96-4025-9fc0-ad0e49e705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CAC13E-90E4-44D5-8E57-C9185FB23A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155E1-E411-4FFD-808C-A697EDF2CB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93753-9a96-4025-9fc0-ad0e49e70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646467-CADC-4091-AD77-01291664054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2021-07-20T08:57:21Z</dcterms:created>
  <dcterms:modified xsi:type="dcterms:W3CDTF">2021-08-31T09:32:16Z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0x0101003B7EEAB92C506548BE39F1259A1E3D58</vt:lpwstr>
  </property>
</Properties>
</file>