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635" activeTab="0"/>
  </bookViews>
  <sheets>
    <sheet name="Online" sheetId="8" r:id="rId1"/>
  </sheets>
  <externalReferences>
    <externalReference r:id="rId4"/>
    <externalReference r:id="rId5"/>
  </externalReferences>
  <definedNames>
    <definedName name="_ST1" localSheetId="0">#REF!</definedName>
    <definedName name="_ST1">#REF!</definedName>
    <definedName name="_ST2">#REF!</definedName>
    <definedName name="_ST3">#REF!</definedName>
    <definedName name="_ZD1">#REF!</definedName>
    <definedName name="_ZD2">#REF!</definedName>
    <definedName name="_ZD3">#REF!</definedName>
    <definedName name="_ZD4">#REF!</definedName>
    <definedName name="a">#REF!</definedName>
    <definedName name="A.F.C.S.">#REF!</definedName>
    <definedName name="aa">#REF!</definedName>
    <definedName name="AG.COM">#REF!</definedName>
    <definedName name="AG.FEE">#REF!</definedName>
    <definedName name="AG_COM">#REF!</definedName>
    <definedName name="AG_FEE">#REF!</definedName>
    <definedName name="akce_sez">#REF!</definedName>
    <definedName name="akce_vys">#REF!</definedName>
    <definedName name="ANO_NE_SEZ">#REF!</definedName>
    <definedName name="ANO_NE_VYS">#REF!</definedName>
    <definedName name="as">#REF!</definedName>
    <definedName name="BASE">#REF!</definedName>
    <definedName name="BRAND">#REF!</definedName>
    <definedName name="C.S.">#REF!</definedName>
    <definedName name="calcul_data">#REF!</definedName>
    <definedName name="calcul_type">#REF!</definedName>
    <definedName name="calcul_type2">#REF!</definedName>
    <definedName name="CAMPAIGN">#REF!</definedName>
    <definedName name="cLIENT">#REF!</definedName>
    <definedName name="Compaign">'[1]Zadání'!$C$6</definedName>
    <definedName name="Country">'[1]Zadání'!$C$7</definedName>
    <definedName name="created_by">'[1]Zadání'!$C$17</definedName>
    <definedName name="CS_VELIKOST">#REF!</definedName>
    <definedName name="Date_sys">#REF!</definedName>
    <definedName name="Date_sys_vys">#REF!</definedName>
    <definedName name="datum">#REF!</definedName>
    <definedName name="datum_aktualizace">#REF!</definedName>
    <definedName name="datum_zhot">#REF!</definedName>
    <definedName name="den_tydne">#REF!</definedName>
    <definedName name="file_name">#REF!</definedName>
    <definedName name="KAMPAN">#REF!</definedName>
    <definedName name="logo_sez">#REF!</definedName>
    <definedName name="logo_vys">#REF!</definedName>
    <definedName name="MEDIATYP_ALL">#REF!</definedName>
    <definedName name="MEDIATYP_POD0">#REF!</definedName>
    <definedName name="MEDIATYP_POD1">#REF!</definedName>
    <definedName name="MEDIATYP_POD2">#REF!</definedName>
    <definedName name="MEDIATYP_POD3">#REF!</definedName>
    <definedName name="MEDIATYP_POD4">#REF!</definedName>
    <definedName name="MEDIATYP_POD5">#REF!</definedName>
    <definedName name="MEDIATYP_POD6">#REF!</definedName>
    <definedName name="MENA">#REF!</definedName>
    <definedName name="Nazev_mesic">#REF!</definedName>
    <definedName name="periodicity" localSheetId="0">#REF!</definedName>
    <definedName name="periodicity">#REF!</definedName>
    <definedName name="plan_sez">#REF!</definedName>
    <definedName name="plan_vys">#REF!</definedName>
    <definedName name="planovaci">#REF!</definedName>
    <definedName name="pocet_sloupcu">#REF!</definedName>
    <definedName name="pocet_vyb">#REF!</definedName>
    <definedName name="PODMINKA_NE_PRAZDNE">#REF!</definedName>
    <definedName name="PODMINKA0">#REF!</definedName>
    <definedName name="PODMINKA1">#REF!</definedName>
    <definedName name="PODMINKA2">#REF!</definedName>
    <definedName name="PODMINKA3">#REF!</definedName>
    <definedName name="PODMINKA4">#REF!</definedName>
    <definedName name="PODMINKA5">#REF!</definedName>
    <definedName name="PODMINKA6">#REF!</definedName>
    <definedName name="POKLAD_DO">#REF!</definedName>
    <definedName name="procenta">#REF!</definedName>
    <definedName name="PRODUCTS">'[2]List1'!$D:$D</definedName>
    <definedName name="PRODUKT" localSheetId="0">#REF!</definedName>
    <definedName name="PRODUKT">#REF!</definedName>
    <definedName name="SEZNAM_MEDIATYPU">#REF!</definedName>
    <definedName name="SCH">#REF!</definedName>
    <definedName name="Size.TG">#REF!</definedName>
    <definedName name="source">#REF!</definedName>
    <definedName name="svatek_vys">#REF!</definedName>
    <definedName name="T_from">#REF!</definedName>
    <definedName name="T_to">#REF!</definedName>
    <definedName name="Target.Group">#REF!</definedName>
    <definedName name="test_data">#REF!</definedName>
    <definedName name="TIMING">#REF!</definedName>
    <definedName name="TYP_ROKU">#REF!</definedName>
    <definedName name="VELIKOST_CS">#REF!</definedName>
    <definedName name="verze">#REF!</definedName>
    <definedName name="verze_planu">#REF!</definedName>
    <definedName name="VERZE_PREDLOHY">#REF!</definedName>
    <definedName name="verze_v">#REF!</definedName>
    <definedName name="VERZE_ZADANI">#REF!</definedName>
    <definedName name="vm_akce_sez">#REF!</definedName>
    <definedName name="vm_akce_vys">#REF!</definedName>
    <definedName name="vyp_netceny_sez">#REF!</definedName>
    <definedName name="vyp_netceny_vys">#REF!</definedName>
    <definedName name="vytvoril">#REF!</definedName>
    <definedName name="vytvoril_name">#REF!</definedName>
    <definedName name="zceho_cpp_vys">#REF!</definedName>
    <definedName name="zceho_cpp_zd">#REF!</definedName>
    <definedName name="ZDAT1">#REF!</definedName>
    <definedName name="ZDAT2">#REF!</definedName>
    <definedName name="ZDAT3">#REF!</definedName>
    <definedName name="ZDAT4">#REF!</definedName>
    <definedName name="ZDN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<sst xmlns="http://schemas.openxmlformats.org/spreadsheetml/2006/main" count="124" uniqueCount="83">
  <si>
    <t>LEDEN</t>
  </si>
  <si>
    <t>ÚNOR</t>
  </si>
  <si>
    <t>BŘEZEN</t>
  </si>
  <si>
    <t>DUBEN</t>
  </si>
  <si>
    <t>KVĚTEN</t>
  </si>
  <si>
    <t>ČERVEN</t>
  </si>
  <si>
    <t>ČERVENEC</t>
  </si>
  <si>
    <t>ŘÍJEN</t>
  </si>
  <si>
    <t>LISTOPAD</t>
  </si>
  <si>
    <t>PROSINEC</t>
  </si>
  <si>
    <t>DODAVATEL</t>
  </si>
  <si>
    <t>WEB</t>
  </si>
  <si>
    <t>DETAIL</t>
  </si>
  <si>
    <t xml:space="preserve">FORMÁT </t>
  </si>
  <si>
    <t>GARANCE IMPRESE</t>
  </si>
  <si>
    <t>GARANCE KLIKY</t>
  </si>
  <si>
    <t>GARANCE VIEWS</t>
  </si>
  <si>
    <t>NÁKUPNÍ JEDNOTKA</t>
  </si>
  <si>
    <t>NETTO CENA ZA JEDNOTKU</t>
  </si>
  <si>
    <t>AGENTURNÍ FEE</t>
  </si>
  <si>
    <t>MP</t>
  </si>
  <si>
    <t>CZK</t>
  </si>
  <si>
    <t>%</t>
  </si>
  <si>
    <t>CPT</t>
  </si>
  <si>
    <t>Tiscali</t>
  </si>
  <si>
    <t>Mafra</t>
  </si>
  <si>
    <t>Seznam</t>
  </si>
  <si>
    <t>CPV</t>
  </si>
  <si>
    <t>Social</t>
  </si>
  <si>
    <t>CPC</t>
  </si>
  <si>
    <t>Total social</t>
  </si>
  <si>
    <t>FIX</t>
  </si>
  <si>
    <t>MEDIA FORECAST</t>
  </si>
  <si>
    <t>FC</t>
  </si>
  <si>
    <t>MEDIA POSTBUY</t>
  </si>
  <si>
    <t>PB</t>
  </si>
  <si>
    <t>IMPRESE</t>
  </si>
  <si>
    <t>KLIKY</t>
  </si>
  <si>
    <t>VIEWS</t>
  </si>
  <si>
    <t>CTR %</t>
  </si>
  <si>
    <t>VTR%</t>
  </si>
  <si>
    <t>FREKVENCE</t>
  </si>
  <si>
    <t>REACH TA</t>
  </si>
  <si>
    <t>MEDIA COST</t>
  </si>
  <si>
    <t>CLIENT INVOICE</t>
  </si>
  <si>
    <t>CNC</t>
  </si>
  <si>
    <t>ženypack</t>
  </si>
  <si>
    <t>idnes.cz</t>
  </si>
  <si>
    <t>PR článek</t>
  </si>
  <si>
    <t>Cílení: ženy 25-54let</t>
  </si>
  <si>
    <t>300x300</t>
  </si>
  <si>
    <t>ženy: 25-54let</t>
  </si>
  <si>
    <t>nativní inzerát</t>
  </si>
  <si>
    <t>Skin</t>
  </si>
  <si>
    <t>VLM</t>
  </si>
  <si>
    <t>deník.cz</t>
  </si>
  <si>
    <t>Total display</t>
  </si>
  <si>
    <t>PR</t>
  </si>
  <si>
    <t>Total PR</t>
  </si>
  <si>
    <t>PPC</t>
  </si>
  <si>
    <t>Total PPC</t>
  </si>
  <si>
    <t>Trafficking kampaně</t>
  </si>
  <si>
    <t>Adform Adserving</t>
  </si>
  <si>
    <t>13x</t>
  </si>
  <si>
    <t>zeny.tiscali.cz, doktorka.cz, ordinace.cz, babinet.cz, mojecelebrity.cz, receptynadoma.cz, ulekare.cz, prozeny.tiscali.cz, ona.tiscali.cz, zenysro.cz, pohadkar.cz, nasehvezdy.cz, behaviorální cílení (ženy)</t>
  </si>
  <si>
    <t>recepty.cz</t>
  </si>
  <si>
    <t>zeny.cz</t>
  </si>
  <si>
    <t>MediaClub</t>
  </si>
  <si>
    <t>zeny.iprima.cz</t>
  </si>
  <si>
    <t>300x250, 300x600</t>
  </si>
  <si>
    <t>fresh.iprima.cz</t>
  </si>
  <si>
    <t>cílení dle regionů</t>
  </si>
  <si>
    <t xml:space="preserve">PR článek </t>
  </si>
  <si>
    <t>Onine</t>
  </si>
  <si>
    <t>NETTO CENA TOTAL bez DPH</t>
  </si>
  <si>
    <t>300x250, 480x300, 300x600</t>
  </si>
  <si>
    <t>iadvertorial</t>
  </si>
  <si>
    <t>Double skyscaper 300x600</t>
  </si>
  <si>
    <t>HalfPageAd 300x600 Homepage</t>
  </si>
  <si>
    <t>CNC ženy</t>
  </si>
  <si>
    <t>kombinace formátů</t>
  </si>
  <si>
    <t xml:space="preserve">Seznam </t>
  </si>
  <si>
    <t>ZADÁNÍ DO VÝBĚROVÉHO ŘÍZENÍ na podporu Regionálních potravin -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</si>
</sst>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[$-F800]dddd\,\ mmmm\ dd\,\ yyyy"/>
    <numFmt numFmtId="166" formatCode="_-* #,##0\ _K_č_-;\-* #,##0\ _K_č_-;_-* &quot;-&quot;??\ _K_č_-;_-@_-"/>
    <numFmt numFmtId="168" formatCode="#,##0.000"/>
    <numFmt numFmtId="169" formatCode="dd"/>
    <numFmt numFmtId="170" formatCode="_-* #,##0.00_ _K_č_-;\-* #,##0.00_ _K_č_-;_-* &quot;-&quot;??_ _K_č_-;_-@_-"/>
    <numFmt numFmtId="171" formatCode="_-* #,##0.00&quot; Kč&quot;_-;\-* #,##0.00&quot; Kč&quot;_-;_-* &quot;-&quot;??&quot; Kč&quot;_-;_-@_-"/>
    <numFmt numFmtId="172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aramond"/>
      <family val="1"/>
    </font>
    <font>
      <sz val="10"/>
      <name val="Arial CE"/>
      <family val="2"/>
    </font>
    <font>
      <sz val="10"/>
      <name val="Tahoma"/>
      <family val="2"/>
    </font>
    <font>
      <sz val="10"/>
      <name val="Geneva CE"/>
      <family val="2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Times CE"/>
      <family val="2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rgb="FFFFFFFF"/>
      <name val="Calibri"/>
      <family val="2"/>
      <scheme val="minor"/>
    </font>
    <font>
      <b/>
      <u val="single"/>
      <sz val="18"/>
      <color rgb="FF00A0B0"/>
      <name val="Calibri"/>
      <family val="2"/>
      <scheme val="minor"/>
    </font>
    <font>
      <sz val="18"/>
      <color theme="1" tint="0.15000000596046448"/>
      <name val="Calibri"/>
      <family val="2"/>
      <scheme val="minor"/>
    </font>
    <font>
      <b/>
      <sz val="22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8"/>
      <color indexed="12"/>
      <name val="Calibri"/>
      <family val="2"/>
      <scheme val="minor"/>
    </font>
    <font>
      <sz val="26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A0B0"/>
        <bgColor indexed="64"/>
      </patternFill>
    </fill>
    <fill>
      <patternFill patternType="solid">
        <fgColor rgb="FF00A0B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8" tint="0.5999900102615356"/>
        <bgColor indexed="64"/>
      </patternFill>
    </fill>
  </fills>
  <borders count="116">
    <border>
      <left/>
      <right/>
      <top/>
      <bottom/>
      <diagonal/>
    </border>
    <border>
      <left style="medium"/>
      <right style="hair"/>
      <top style="medium"/>
      <bottom style="hair">
        <color rgb="FF000000"/>
      </bottom>
    </border>
    <border>
      <left style="hair"/>
      <right style="hair"/>
      <top style="medium"/>
      <bottom style="hair">
        <color rgb="FF000000"/>
      </bottom>
    </border>
    <border>
      <left style="hair"/>
      <right style="medium"/>
      <top style="medium"/>
      <bottom style="hair">
        <color rgb="FF000000"/>
      </bottom>
    </border>
    <border>
      <left style="medium"/>
      <right style="hair"/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hair"/>
      <right style="medium"/>
      <top style="hair">
        <color rgb="FF000000"/>
      </top>
      <bottom style="hair">
        <color rgb="FF000000"/>
      </bottom>
    </border>
    <border>
      <left style="medium"/>
      <right style="hair"/>
      <top style="hair">
        <color rgb="FF000000"/>
      </top>
      <bottom style="medium"/>
    </border>
    <border>
      <left style="hair"/>
      <right style="hair"/>
      <top style="hair">
        <color rgb="FF000000"/>
      </top>
      <bottom style="medium"/>
    </border>
    <border>
      <left style="hair"/>
      <right style="medium"/>
      <top style="hair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hair"/>
      <right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medium"/>
      <bottom style="hair">
        <color rgb="FF000000"/>
      </bottom>
    </border>
    <border>
      <left/>
      <right style="hair"/>
      <top style="medium"/>
      <bottom style="hair">
        <color rgb="FF000000"/>
      </bottom>
    </border>
    <border>
      <left style="hair"/>
      <right/>
      <top style="hair">
        <color rgb="FF000000"/>
      </top>
      <bottom style="hair">
        <color rgb="FF000000"/>
      </bottom>
    </border>
    <border>
      <left/>
      <right style="hair"/>
      <top style="hair">
        <color rgb="FF000000"/>
      </top>
      <bottom style="hair">
        <color rgb="FF000000"/>
      </bottom>
    </border>
    <border>
      <left style="hair"/>
      <right/>
      <top style="hair">
        <color rgb="FF000000"/>
      </top>
      <bottom style="medium"/>
    </border>
    <border>
      <left/>
      <right style="hair"/>
      <top style="hair">
        <color rgb="FF000000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thin"/>
      <right style="thin"/>
      <top style="hair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/>
      <right style="thin"/>
      <top style="hair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hair"/>
      <bottom style="hair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 style="medium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medium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65" fontId="2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  <xf numFmtId="16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6">
    <xf numFmtId="0" fontId="0" fillId="0" borderId="0" xfId="0"/>
    <xf numFmtId="0" fontId="6" fillId="2" borderId="0" xfId="27" applyFont="1" applyFill="1">
      <alignment/>
      <protection/>
    </xf>
    <xf numFmtId="0" fontId="6" fillId="0" borderId="0" xfId="27" applyFont="1">
      <alignment/>
      <protection/>
    </xf>
    <xf numFmtId="2" fontId="6" fillId="0" borderId="0" xfId="27" applyNumberFormat="1" applyFont="1">
      <alignment/>
      <protection/>
    </xf>
    <xf numFmtId="3" fontId="6" fillId="0" borderId="0" xfId="28" applyNumberFormat="1" applyFont="1" applyAlignment="1">
      <alignment horizontal="center"/>
      <protection/>
    </xf>
    <xf numFmtId="0" fontId="8" fillId="0" borderId="0" xfId="27" applyFont="1" applyAlignment="1">
      <alignment vertical="center"/>
      <protection/>
    </xf>
    <xf numFmtId="0" fontId="12" fillId="0" borderId="0" xfId="27" applyFont="1" applyAlignment="1">
      <alignment vertical="center"/>
      <protection/>
    </xf>
    <xf numFmtId="0" fontId="8" fillId="0" borderId="0" xfId="27" applyFont="1" applyAlignment="1">
      <alignment horizontal="center" vertical="center"/>
      <protection/>
    </xf>
    <xf numFmtId="0" fontId="6" fillId="0" borderId="0" xfId="27" applyFont="1" applyAlignment="1">
      <alignment vertical="top"/>
      <protection/>
    </xf>
    <xf numFmtId="0" fontId="15" fillId="0" borderId="0" xfId="27" applyFont="1" applyAlignment="1">
      <alignment horizontal="center" vertical="center"/>
      <protection/>
    </xf>
    <xf numFmtId="3" fontId="16" fillId="3" borderId="1" xfId="28" applyNumberFormat="1" applyFont="1" applyFill="1" applyBorder="1" applyAlignment="1">
      <alignment horizontal="center" vertical="center"/>
      <protection/>
    </xf>
    <xf numFmtId="3" fontId="16" fillId="3" borderId="2" xfId="28" applyNumberFormat="1" applyFont="1" applyFill="1" applyBorder="1" applyAlignment="1">
      <alignment horizontal="center" vertical="center"/>
      <protection/>
    </xf>
    <xf numFmtId="3" fontId="16" fillId="3" borderId="3" xfId="28" applyNumberFormat="1" applyFont="1" applyFill="1" applyBorder="1" applyAlignment="1">
      <alignment horizontal="center" vertical="center"/>
      <protection/>
    </xf>
    <xf numFmtId="169" fontId="17" fillId="4" borderId="4" xfId="28" applyNumberFormat="1" applyFont="1" applyFill="1" applyBorder="1" applyAlignment="1">
      <alignment horizontal="center" vertical="center"/>
      <protection/>
    </xf>
    <xf numFmtId="169" fontId="17" fillId="4" borderId="5" xfId="28" applyNumberFormat="1" applyFont="1" applyFill="1" applyBorder="1" applyAlignment="1">
      <alignment horizontal="center" vertical="center"/>
      <protection/>
    </xf>
    <xf numFmtId="169" fontId="17" fillId="4" borderId="6" xfId="28" applyNumberFormat="1" applyFont="1" applyFill="1" applyBorder="1" applyAlignment="1">
      <alignment horizontal="center" vertical="center"/>
      <protection/>
    </xf>
    <xf numFmtId="169" fontId="17" fillId="4" borderId="7" xfId="28" applyNumberFormat="1" applyFont="1" applyFill="1" applyBorder="1" applyAlignment="1">
      <alignment horizontal="center" vertical="center"/>
      <protection/>
    </xf>
    <xf numFmtId="169" fontId="17" fillId="4" borderId="8" xfId="28" applyNumberFormat="1" applyFont="1" applyFill="1" applyBorder="1" applyAlignment="1">
      <alignment horizontal="center" vertical="center"/>
      <protection/>
    </xf>
    <xf numFmtId="169" fontId="17" fillId="4" borderId="9" xfId="28" applyNumberFormat="1" applyFont="1" applyFill="1" applyBorder="1" applyAlignment="1">
      <alignment horizontal="center" vertical="center"/>
      <protection/>
    </xf>
    <xf numFmtId="0" fontId="7" fillId="0" borderId="0" xfId="27" applyFont="1" applyAlignment="1">
      <alignment horizontal="center" vertical="top"/>
      <protection/>
    </xf>
    <xf numFmtId="0" fontId="18" fillId="5" borderId="10" xfId="28" applyFont="1" applyFill="1" applyBorder="1" applyAlignment="1">
      <alignment vertical="center" wrapText="1"/>
      <protection/>
    </xf>
    <xf numFmtId="3" fontId="7" fillId="6" borderId="11" xfId="27" applyNumberFormat="1" applyFont="1" applyFill="1" applyBorder="1" applyAlignment="1">
      <alignment horizontal="center" vertical="center" wrapText="1"/>
      <protection/>
    </xf>
    <xf numFmtId="0" fontId="6" fillId="0" borderId="0" xfId="27" applyFont="1" applyAlignment="1">
      <alignment vertical="center"/>
      <protection/>
    </xf>
    <xf numFmtId="0" fontId="6" fillId="0" borderId="0" xfId="28" applyFont="1" applyAlignment="1">
      <alignment vertical="center"/>
      <protection/>
    </xf>
    <xf numFmtId="3" fontId="6" fillId="0" borderId="0" xfId="28" applyNumberFormat="1" applyFont="1" applyAlignment="1">
      <alignment horizontal="center" vertical="center"/>
      <protection/>
    </xf>
    <xf numFmtId="0" fontId="6" fillId="0" borderId="12" xfId="27" applyFont="1" applyBorder="1" applyAlignment="1">
      <alignment vertical="center"/>
      <protection/>
    </xf>
    <xf numFmtId="0" fontId="6" fillId="0" borderId="12" xfId="28" applyFont="1" applyBorder="1" applyAlignment="1">
      <alignment horizontal="center" vertical="center"/>
      <protection/>
    </xf>
    <xf numFmtId="0" fontId="20" fillId="7" borderId="13" xfId="31" applyNumberFormat="1" applyFont="1" applyFill="1" applyBorder="1" applyAlignment="1" applyProtection="1">
      <alignment horizontal="center" vertical="center" wrapText="1"/>
      <protection/>
    </xf>
    <xf numFmtId="0" fontId="6" fillId="7" borderId="14" xfId="28" applyFont="1" applyFill="1" applyBorder="1" applyAlignment="1">
      <alignment horizontal="center" vertical="center" wrapText="1"/>
      <protection/>
    </xf>
    <xf numFmtId="0" fontId="6" fillId="7" borderId="15" xfId="28" applyFont="1" applyFill="1" applyBorder="1" applyAlignment="1">
      <alignment horizontal="center" vertical="center" wrapText="1"/>
      <protection/>
    </xf>
    <xf numFmtId="0" fontId="6" fillId="2" borderId="0" xfId="27" applyFont="1" applyFill="1" applyAlignment="1">
      <alignment vertical="center"/>
      <protection/>
    </xf>
    <xf numFmtId="3" fontId="6" fillId="2" borderId="16" xfId="28" applyNumberFormat="1" applyFont="1" applyFill="1" applyBorder="1" applyAlignment="1">
      <alignment horizontal="center" vertical="center"/>
      <protection/>
    </xf>
    <xf numFmtId="3" fontId="6" fillId="2" borderId="17" xfId="28" applyNumberFormat="1" applyFont="1" applyFill="1" applyBorder="1" applyAlignment="1">
      <alignment horizontal="center" vertical="center"/>
      <protection/>
    </xf>
    <xf numFmtId="3" fontId="6" fillId="2" borderId="15" xfId="28" applyNumberFormat="1" applyFont="1" applyFill="1" applyBorder="1" applyAlignment="1">
      <alignment horizontal="center" vertical="center"/>
      <protection/>
    </xf>
    <xf numFmtId="3" fontId="6" fillId="2" borderId="14" xfId="28" applyNumberFormat="1" applyFont="1" applyFill="1" applyBorder="1" applyAlignment="1">
      <alignment horizontal="center" vertical="center"/>
      <protection/>
    </xf>
    <xf numFmtId="0" fontId="6" fillId="7" borderId="18" xfId="28" applyFont="1" applyFill="1" applyBorder="1" applyAlignment="1">
      <alignment horizontal="center" vertical="center" wrapText="1"/>
      <protection/>
    </xf>
    <xf numFmtId="0" fontId="6" fillId="7" borderId="19" xfId="28" applyFont="1" applyFill="1" applyBorder="1" applyAlignment="1">
      <alignment horizontal="center" vertical="center" wrapText="1"/>
      <protection/>
    </xf>
    <xf numFmtId="0" fontId="6" fillId="0" borderId="20" xfId="28" applyFont="1" applyBorder="1" applyAlignment="1">
      <alignment horizontal="center" vertical="center"/>
      <protection/>
    </xf>
    <xf numFmtId="0" fontId="6" fillId="0" borderId="21" xfId="28" applyFont="1" applyBorder="1" applyAlignment="1">
      <alignment horizontal="center" vertical="center"/>
      <protection/>
    </xf>
    <xf numFmtId="0" fontId="6" fillId="0" borderId="22" xfId="28" applyFont="1" applyBorder="1" applyAlignment="1">
      <alignment horizontal="center" vertical="center"/>
      <protection/>
    </xf>
    <xf numFmtId="3" fontId="6" fillId="2" borderId="23" xfId="28" applyNumberFormat="1" applyFont="1" applyFill="1" applyBorder="1" applyAlignment="1">
      <alignment horizontal="center" vertical="center"/>
      <protection/>
    </xf>
    <xf numFmtId="3" fontId="6" fillId="2" borderId="24" xfId="28" applyNumberFormat="1" applyFont="1" applyFill="1" applyBorder="1" applyAlignment="1">
      <alignment horizontal="center" vertical="center"/>
      <protection/>
    </xf>
    <xf numFmtId="3" fontId="6" fillId="2" borderId="19" xfId="28" applyNumberFormat="1" applyFont="1" applyFill="1" applyBorder="1" applyAlignment="1">
      <alignment horizontal="center" vertical="center"/>
      <protection/>
    </xf>
    <xf numFmtId="4" fontId="6" fillId="0" borderId="0" xfId="28" applyNumberFormat="1" applyFont="1" applyAlignment="1">
      <alignment horizontal="center" vertical="center"/>
      <protection/>
    </xf>
    <xf numFmtId="3" fontId="6" fillId="2" borderId="18" xfId="28" applyNumberFormat="1" applyFont="1" applyFill="1" applyBorder="1" applyAlignment="1">
      <alignment horizontal="center" vertical="center"/>
      <protection/>
    </xf>
    <xf numFmtId="3" fontId="6" fillId="2" borderId="18" xfId="27" applyNumberFormat="1" applyFont="1" applyFill="1" applyBorder="1" applyAlignment="1">
      <alignment horizontal="center" vertical="center"/>
      <protection/>
    </xf>
    <xf numFmtId="0" fontId="20" fillId="7" borderId="25" xfId="31" applyNumberFormat="1" applyFont="1" applyFill="1" applyBorder="1" applyAlignment="1" applyProtection="1">
      <alignment horizontal="center" vertical="center" wrapText="1"/>
      <protection/>
    </xf>
    <xf numFmtId="0" fontId="6" fillId="7" borderId="26" xfId="28" applyFont="1" applyFill="1" applyBorder="1" applyAlignment="1">
      <alignment horizontal="center" vertical="center" wrapText="1"/>
      <protection/>
    </xf>
    <xf numFmtId="0" fontId="6" fillId="7" borderId="27" xfId="28" applyFont="1" applyFill="1" applyBorder="1" applyAlignment="1">
      <alignment horizontal="center" vertical="center" wrapText="1"/>
      <protection/>
    </xf>
    <xf numFmtId="0" fontId="6" fillId="0" borderId="28" xfId="28" applyFont="1" applyBorder="1" applyAlignment="1">
      <alignment horizontal="center" vertical="center"/>
      <protection/>
    </xf>
    <xf numFmtId="0" fontId="6" fillId="0" borderId="29" xfId="28" applyFont="1" applyBorder="1" applyAlignment="1">
      <alignment horizontal="center" vertical="center"/>
      <protection/>
    </xf>
    <xf numFmtId="0" fontId="6" fillId="0" borderId="30" xfId="28" applyFont="1" applyBorder="1" applyAlignment="1">
      <alignment horizontal="center" vertical="center"/>
      <protection/>
    </xf>
    <xf numFmtId="0" fontId="6" fillId="0" borderId="31" xfId="28" applyFont="1" applyBorder="1" applyAlignment="1">
      <alignment horizontal="center" vertical="center"/>
      <protection/>
    </xf>
    <xf numFmtId="3" fontId="6" fillId="2" borderId="32" xfId="28" applyNumberFormat="1" applyFont="1" applyFill="1" applyBorder="1" applyAlignment="1">
      <alignment horizontal="center" vertical="center"/>
      <protection/>
    </xf>
    <xf numFmtId="0" fontId="6" fillId="5" borderId="33" xfId="28" applyFont="1" applyFill="1" applyBorder="1" applyAlignment="1">
      <alignment horizontal="center" vertical="center"/>
      <protection/>
    </xf>
    <xf numFmtId="0" fontId="6" fillId="5" borderId="34" xfId="28" applyFont="1" applyFill="1" applyBorder="1" applyAlignment="1">
      <alignment horizontal="center" vertical="center"/>
      <protection/>
    </xf>
    <xf numFmtId="0" fontId="6" fillId="5" borderId="35" xfId="28" applyFont="1" applyFill="1" applyBorder="1" applyAlignment="1">
      <alignment horizontal="center" vertical="center"/>
      <protection/>
    </xf>
    <xf numFmtId="3" fontId="6" fillId="5" borderId="36" xfId="28" applyNumberFormat="1" applyFont="1" applyFill="1" applyBorder="1" applyAlignment="1">
      <alignment horizontal="center" vertical="center"/>
      <protection/>
    </xf>
    <xf numFmtId="0" fontId="6" fillId="2" borderId="20" xfId="28" applyFont="1" applyFill="1" applyBorder="1" applyAlignment="1">
      <alignment horizontal="center" vertical="center"/>
      <protection/>
    </xf>
    <xf numFmtId="0" fontId="6" fillId="2" borderId="21" xfId="28" applyFont="1" applyFill="1" applyBorder="1" applyAlignment="1">
      <alignment horizontal="center" vertical="center"/>
      <protection/>
    </xf>
    <xf numFmtId="0" fontId="6" fillId="2" borderId="37" xfId="28" applyFont="1" applyFill="1" applyBorder="1" applyAlignment="1">
      <alignment horizontal="center" vertical="center"/>
      <protection/>
    </xf>
    <xf numFmtId="0" fontId="6" fillId="2" borderId="22" xfId="28" applyFont="1" applyFill="1" applyBorder="1" applyAlignment="1">
      <alignment horizontal="center" vertical="center"/>
      <protection/>
    </xf>
    <xf numFmtId="3" fontId="6" fillId="5" borderId="38" xfId="27" applyNumberFormat="1" applyFont="1" applyFill="1" applyBorder="1" applyAlignment="1">
      <alignment horizontal="center" vertical="center"/>
      <protection/>
    </xf>
    <xf numFmtId="0" fontId="6" fillId="5" borderId="39" xfId="28" applyFont="1" applyFill="1" applyBorder="1" applyAlignment="1">
      <alignment horizontal="center" vertical="center"/>
      <protection/>
    </xf>
    <xf numFmtId="0" fontId="8" fillId="5" borderId="40" xfId="27" applyFont="1" applyFill="1" applyBorder="1" applyAlignment="1">
      <alignment horizontal="center" textRotation="90"/>
      <protection/>
    </xf>
    <xf numFmtId="0" fontId="6" fillId="2" borderId="33" xfId="28" applyFont="1" applyFill="1" applyBorder="1" applyAlignment="1">
      <alignment horizontal="center" vertical="center"/>
      <protection/>
    </xf>
    <xf numFmtId="0" fontId="6" fillId="2" borderId="34" xfId="28" applyFont="1" applyFill="1" applyBorder="1" applyAlignment="1">
      <alignment horizontal="center" vertical="center"/>
      <protection/>
    </xf>
    <xf numFmtId="0" fontId="6" fillId="2" borderId="35" xfId="28" applyFont="1" applyFill="1" applyBorder="1" applyAlignment="1">
      <alignment horizontal="center" vertical="center"/>
      <protection/>
    </xf>
    <xf numFmtId="0" fontId="6" fillId="2" borderId="41" xfId="28" applyFont="1" applyFill="1" applyBorder="1" applyAlignment="1">
      <alignment horizontal="center" vertical="center"/>
      <protection/>
    </xf>
    <xf numFmtId="0" fontId="6" fillId="0" borderId="0" xfId="28" applyFont="1">
      <alignment/>
      <protection/>
    </xf>
    <xf numFmtId="0" fontId="0" fillId="0" borderId="0" xfId="0" applyFont="1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2" borderId="0" xfId="27" applyFont="1" applyFill="1" applyAlignment="1">
      <alignment vertical="center"/>
      <protection/>
    </xf>
    <xf numFmtId="0" fontId="13" fillId="2" borderId="0" xfId="28" applyFont="1" applyFill="1" applyAlignment="1">
      <alignment horizontal="center" vertical="center" textRotation="180"/>
      <protection/>
    </xf>
    <xf numFmtId="3" fontId="16" fillId="3" borderId="42" xfId="28" applyNumberFormat="1" applyFont="1" applyFill="1" applyBorder="1" applyAlignment="1">
      <alignment horizontal="center" vertical="center"/>
      <protection/>
    </xf>
    <xf numFmtId="3" fontId="16" fillId="3" borderId="43" xfId="28" applyNumberFormat="1" applyFont="1" applyFill="1" applyBorder="1" applyAlignment="1">
      <alignment horizontal="center" vertical="center"/>
      <protection/>
    </xf>
    <xf numFmtId="169" fontId="17" fillId="4" borderId="44" xfId="28" applyNumberFormat="1" applyFont="1" applyFill="1" applyBorder="1" applyAlignment="1">
      <alignment horizontal="center" vertical="center"/>
      <protection/>
    </xf>
    <xf numFmtId="169" fontId="17" fillId="4" borderId="45" xfId="28" applyNumberFormat="1" applyFont="1" applyFill="1" applyBorder="1" applyAlignment="1">
      <alignment horizontal="center" vertical="center"/>
      <protection/>
    </xf>
    <xf numFmtId="169" fontId="17" fillId="4" borderId="46" xfId="28" applyNumberFormat="1" applyFont="1" applyFill="1" applyBorder="1" applyAlignment="1">
      <alignment horizontal="center" vertical="center"/>
      <protection/>
    </xf>
    <xf numFmtId="169" fontId="17" fillId="4" borderId="47" xfId="28" applyNumberFormat="1" applyFont="1" applyFill="1" applyBorder="1" applyAlignment="1">
      <alignment horizontal="center" vertical="center"/>
      <protection/>
    </xf>
    <xf numFmtId="9" fontId="7" fillId="6" borderId="11" xfId="21" applyFont="1" applyFill="1" applyBorder="1" applyAlignment="1">
      <alignment horizontal="center" vertical="center" wrapText="1"/>
    </xf>
    <xf numFmtId="2" fontId="6" fillId="0" borderId="0" xfId="27" applyNumberFormat="1" applyFont="1" applyAlignment="1">
      <alignment vertical="center"/>
      <protection/>
    </xf>
    <xf numFmtId="0" fontId="8" fillId="7" borderId="48" xfId="28" applyFont="1" applyFill="1" applyBorder="1" applyAlignment="1">
      <alignment horizontal="center" vertical="center"/>
      <protection/>
    </xf>
    <xf numFmtId="3" fontId="6" fillId="2" borderId="14" xfId="24" applyNumberFormat="1" applyFont="1" applyFill="1" applyBorder="1" applyAlignment="1">
      <alignment horizontal="center" vertical="center"/>
    </xf>
    <xf numFmtId="3" fontId="6" fillId="2" borderId="0" xfId="27" applyNumberFormat="1" applyFont="1" applyFill="1" applyAlignment="1">
      <alignment vertical="center"/>
      <protection/>
    </xf>
    <xf numFmtId="3" fontId="6" fillId="2" borderId="48" xfId="28" applyNumberFormat="1" applyFont="1" applyFill="1" applyBorder="1" applyAlignment="1">
      <alignment horizontal="center" vertical="center"/>
      <protection/>
    </xf>
    <xf numFmtId="10" fontId="6" fillId="2" borderId="14" xfId="28" applyNumberFormat="1" applyFont="1" applyFill="1" applyBorder="1" applyAlignment="1">
      <alignment horizontal="center" vertical="center"/>
      <protection/>
    </xf>
    <xf numFmtId="2" fontId="6" fillId="2" borderId="14" xfId="28" applyNumberFormat="1" applyFont="1" applyFill="1" applyBorder="1" applyAlignment="1">
      <alignment horizontal="center" vertical="center"/>
      <protection/>
    </xf>
    <xf numFmtId="1" fontId="6" fillId="2" borderId="14" xfId="28" applyNumberFormat="1" applyFont="1" applyFill="1" applyBorder="1" applyAlignment="1">
      <alignment horizontal="center" vertical="center"/>
      <protection/>
    </xf>
    <xf numFmtId="166" fontId="6" fillId="2" borderId="15" xfId="24" applyNumberFormat="1" applyFont="1" applyFill="1" applyBorder="1" applyAlignment="1">
      <alignment horizontal="center" vertical="center"/>
    </xf>
    <xf numFmtId="2" fontId="6" fillId="2" borderId="15" xfId="28" applyNumberFormat="1" applyFont="1" applyFill="1" applyBorder="1" applyAlignment="1">
      <alignment horizontal="center" vertical="center"/>
      <protection/>
    </xf>
    <xf numFmtId="0" fontId="8" fillId="7" borderId="49" xfId="28" applyFont="1" applyFill="1" applyBorder="1" applyAlignment="1">
      <alignment horizontal="center" vertical="center"/>
      <protection/>
    </xf>
    <xf numFmtId="0" fontId="6" fillId="7" borderId="50" xfId="28" applyFont="1" applyFill="1" applyBorder="1" applyAlignment="1">
      <alignment horizontal="center" vertical="center" wrapText="1"/>
      <protection/>
    </xf>
    <xf numFmtId="0" fontId="6" fillId="2" borderId="51" xfId="28" applyFont="1" applyFill="1" applyBorder="1" applyAlignment="1">
      <alignment horizontal="center" vertical="center"/>
      <protection/>
    </xf>
    <xf numFmtId="9" fontId="6" fillId="2" borderId="18" xfId="21" applyFont="1" applyFill="1" applyBorder="1" applyAlignment="1">
      <alignment horizontal="center" vertical="center"/>
    </xf>
    <xf numFmtId="4" fontId="6" fillId="2" borderId="18" xfId="21" applyNumberFormat="1" applyFont="1" applyFill="1" applyBorder="1" applyAlignment="1">
      <alignment horizontal="center" vertical="center"/>
    </xf>
    <xf numFmtId="3" fontId="6" fillId="2" borderId="18" xfId="24" applyNumberFormat="1" applyFont="1" applyFill="1" applyBorder="1" applyAlignment="1">
      <alignment horizontal="center" vertical="center"/>
    </xf>
    <xf numFmtId="3" fontId="6" fillId="2" borderId="51" xfId="28" applyNumberFormat="1" applyFont="1" applyFill="1" applyBorder="1" applyAlignment="1">
      <alignment horizontal="center" vertical="center"/>
      <protection/>
    </xf>
    <xf numFmtId="10" fontId="6" fillId="2" borderId="18" xfId="28" applyNumberFormat="1" applyFont="1" applyFill="1" applyBorder="1" applyAlignment="1">
      <alignment horizontal="center" vertical="center"/>
      <protection/>
    </xf>
    <xf numFmtId="2" fontId="6" fillId="2" borderId="18" xfId="28" applyNumberFormat="1" applyFont="1" applyFill="1" applyBorder="1" applyAlignment="1">
      <alignment horizontal="center" vertical="center"/>
      <protection/>
    </xf>
    <xf numFmtId="1" fontId="6" fillId="2" borderId="18" xfId="28" applyNumberFormat="1" applyFont="1" applyFill="1" applyBorder="1" applyAlignment="1">
      <alignment horizontal="center" vertical="center"/>
      <protection/>
    </xf>
    <xf numFmtId="166" fontId="6" fillId="2" borderId="19" xfId="24" applyNumberFormat="1" applyFont="1" applyFill="1" applyBorder="1" applyAlignment="1">
      <alignment horizontal="center" vertical="center"/>
    </xf>
    <xf numFmtId="2" fontId="6" fillId="2" borderId="19" xfId="28" applyNumberFormat="1" applyFont="1" applyFill="1" applyBorder="1" applyAlignment="1">
      <alignment horizontal="center" vertical="center"/>
      <protection/>
    </xf>
    <xf numFmtId="0" fontId="8" fillId="7" borderId="51" xfId="28" applyFont="1" applyFill="1" applyBorder="1" applyAlignment="1">
      <alignment horizontal="center" vertical="center"/>
      <protection/>
    </xf>
    <xf numFmtId="0" fontId="8" fillId="7" borderId="52" xfId="28" applyFont="1" applyFill="1" applyBorder="1" applyAlignment="1">
      <alignment horizontal="center" vertical="center"/>
      <protection/>
    </xf>
    <xf numFmtId="0" fontId="6" fillId="7" borderId="53" xfId="28" applyFont="1" applyFill="1" applyBorder="1" applyAlignment="1">
      <alignment horizontal="center" vertical="center" wrapText="1"/>
      <protection/>
    </xf>
    <xf numFmtId="0" fontId="8" fillId="7" borderId="54" xfId="28" applyFont="1" applyFill="1" applyBorder="1" applyAlignment="1">
      <alignment horizontal="center" vertical="center"/>
      <protection/>
    </xf>
    <xf numFmtId="0" fontId="20" fillId="7" borderId="55" xfId="31" applyFont="1" applyFill="1" applyBorder="1" applyAlignment="1" applyProtection="1">
      <alignment horizontal="center" vertical="center" wrapText="1"/>
      <protection/>
    </xf>
    <xf numFmtId="0" fontId="6" fillId="7" borderId="56" xfId="28" applyFont="1" applyFill="1" applyBorder="1" applyAlignment="1">
      <alignment horizontal="center" vertical="center" wrapText="1"/>
      <protection/>
    </xf>
    <xf numFmtId="0" fontId="6" fillId="7" borderId="57" xfId="28" applyFont="1" applyFill="1" applyBorder="1" applyAlignment="1">
      <alignment horizontal="center" vertical="center" wrapText="1"/>
      <protection/>
    </xf>
    <xf numFmtId="0" fontId="6" fillId="2" borderId="58" xfId="28" applyFont="1" applyFill="1" applyBorder="1" applyAlignment="1">
      <alignment horizontal="center" vertical="center"/>
      <protection/>
    </xf>
    <xf numFmtId="0" fontId="6" fillId="2" borderId="59" xfId="28" applyFont="1" applyFill="1" applyBorder="1" applyAlignment="1">
      <alignment horizontal="center" vertical="center"/>
      <protection/>
    </xf>
    <xf numFmtId="0" fontId="6" fillId="2" borderId="60" xfId="28" applyFont="1" applyFill="1" applyBorder="1" applyAlignment="1">
      <alignment horizontal="center" vertical="center"/>
      <protection/>
    </xf>
    <xf numFmtId="0" fontId="6" fillId="2" borderId="61" xfId="28" applyFont="1" applyFill="1" applyBorder="1" applyAlignment="1">
      <alignment horizontal="center" vertical="center"/>
      <protection/>
    </xf>
    <xf numFmtId="3" fontId="6" fillId="2" borderId="62" xfId="28" applyNumberFormat="1" applyFont="1" applyFill="1" applyBorder="1" applyAlignment="1">
      <alignment horizontal="center" vertical="center"/>
      <protection/>
    </xf>
    <xf numFmtId="3" fontId="6" fillId="2" borderId="57" xfId="28" applyNumberFormat="1" applyFont="1" applyFill="1" applyBorder="1" applyAlignment="1">
      <alignment horizontal="center" vertical="center"/>
      <protection/>
    </xf>
    <xf numFmtId="4" fontId="6" fillId="2" borderId="56" xfId="21" applyNumberFormat="1" applyFont="1" applyFill="1" applyBorder="1" applyAlignment="1">
      <alignment horizontal="center" vertical="center"/>
    </xf>
    <xf numFmtId="3" fontId="6" fillId="2" borderId="56" xfId="24" applyNumberFormat="1" applyFont="1" applyFill="1" applyBorder="1" applyAlignment="1">
      <alignment horizontal="center" vertical="center"/>
    </xf>
    <xf numFmtId="3" fontId="6" fillId="2" borderId="54" xfId="28" applyNumberFormat="1" applyFont="1" applyFill="1" applyBorder="1" applyAlignment="1">
      <alignment horizontal="center" vertical="center"/>
      <protection/>
    </xf>
    <xf numFmtId="3" fontId="6" fillId="2" borderId="56" xfId="28" applyNumberFormat="1" applyFont="1" applyFill="1" applyBorder="1" applyAlignment="1">
      <alignment horizontal="center" vertical="center"/>
      <protection/>
    </xf>
    <xf numFmtId="10" fontId="6" fillId="2" borderId="56" xfId="28" applyNumberFormat="1" applyFont="1" applyFill="1" applyBorder="1" applyAlignment="1">
      <alignment horizontal="center" vertical="center"/>
      <protection/>
    </xf>
    <xf numFmtId="2" fontId="6" fillId="2" borderId="56" xfId="28" applyNumberFormat="1" applyFont="1" applyFill="1" applyBorder="1" applyAlignment="1">
      <alignment horizontal="center" vertical="center"/>
      <protection/>
    </xf>
    <xf numFmtId="1" fontId="6" fillId="2" borderId="56" xfId="28" applyNumberFormat="1" applyFont="1" applyFill="1" applyBorder="1" applyAlignment="1">
      <alignment horizontal="center" vertical="center"/>
      <protection/>
    </xf>
    <xf numFmtId="166" fontId="6" fillId="2" borderId="57" xfId="24" applyNumberFormat="1" applyFont="1" applyFill="1" applyBorder="1" applyAlignment="1">
      <alignment horizontal="center" vertical="center"/>
    </xf>
    <xf numFmtId="2" fontId="6" fillId="2" borderId="57" xfId="28" applyNumberFormat="1" applyFont="1" applyFill="1" applyBorder="1" applyAlignment="1">
      <alignment horizontal="center" vertical="center"/>
      <protection/>
    </xf>
    <xf numFmtId="0" fontId="6" fillId="5" borderId="63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3" fontId="6" fillId="5" borderId="64" xfId="0" applyNumberFormat="1" applyFont="1" applyFill="1" applyBorder="1" applyAlignment="1">
      <alignment horizontal="center" vertical="center"/>
    </xf>
    <xf numFmtId="3" fontId="6" fillId="5" borderId="34" xfId="0" applyNumberFormat="1" applyFont="1" applyFill="1" applyBorder="1" applyAlignment="1">
      <alignment horizontal="center" vertical="center"/>
    </xf>
    <xf numFmtId="3" fontId="6" fillId="5" borderId="41" xfId="0" applyNumberFormat="1" applyFont="1" applyFill="1" applyBorder="1" applyAlignment="1">
      <alignment horizontal="center" vertical="center"/>
    </xf>
    <xf numFmtId="9" fontId="6" fillId="5" borderId="38" xfId="21" applyFont="1" applyFill="1" applyBorder="1" applyAlignment="1">
      <alignment horizontal="center" vertical="center"/>
    </xf>
    <xf numFmtId="9" fontId="6" fillId="5" borderId="65" xfId="21" applyFont="1" applyFill="1" applyBorder="1" applyAlignment="1">
      <alignment horizontal="center" vertical="center"/>
    </xf>
    <xf numFmtId="1" fontId="6" fillId="5" borderId="66" xfId="20" applyNumberFormat="1" applyFont="1" applyFill="1" applyBorder="1" applyAlignment="1">
      <alignment horizontal="center" vertical="center"/>
    </xf>
    <xf numFmtId="3" fontId="6" fillId="5" borderId="39" xfId="28" applyNumberFormat="1" applyFont="1" applyFill="1" applyBorder="1" applyAlignment="1">
      <alignment horizontal="center" vertical="center"/>
      <protection/>
    </xf>
    <xf numFmtId="3" fontId="6" fillId="5" borderId="38" xfId="28" applyNumberFormat="1" applyFont="1" applyFill="1" applyBorder="1" applyAlignment="1">
      <alignment horizontal="center" vertical="center"/>
      <protection/>
    </xf>
    <xf numFmtId="10" fontId="6" fillId="5" borderId="38" xfId="28" applyNumberFormat="1" applyFont="1" applyFill="1" applyBorder="1" applyAlignment="1">
      <alignment horizontal="center" vertical="center"/>
      <protection/>
    </xf>
    <xf numFmtId="2" fontId="6" fillId="5" borderId="38" xfId="28" applyNumberFormat="1" applyFont="1" applyFill="1" applyBorder="1" applyAlignment="1">
      <alignment horizontal="center" vertical="center"/>
      <protection/>
    </xf>
    <xf numFmtId="1" fontId="6" fillId="5" borderId="38" xfId="28" applyNumberFormat="1" applyFont="1" applyFill="1" applyBorder="1" applyAlignment="1">
      <alignment horizontal="center" vertical="center"/>
      <protection/>
    </xf>
    <xf numFmtId="166" fontId="6" fillId="5" borderId="36" xfId="24" applyNumberFormat="1" applyFont="1" applyFill="1" applyBorder="1" applyAlignment="1">
      <alignment horizontal="center" vertical="center"/>
    </xf>
    <xf numFmtId="2" fontId="6" fillId="5" borderId="36" xfId="28" applyNumberFormat="1" applyFont="1" applyFill="1" applyBorder="1" applyAlignment="1">
      <alignment horizontal="center" vertical="center"/>
      <protection/>
    </xf>
    <xf numFmtId="0" fontId="20" fillId="7" borderId="13" xfId="31" applyFont="1" applyFill="1" applyBorder="1" applyAlignment="1" applyProtection="1">
      <alignment horizontal="center" vertical="center" wrapText="1"/>
      <protection/>
    </xf>
    <xf numFmtId="0" fontId="6" fillId="2" borderId="67" xfId="28" applyFont="1" applyFill="1" applyBorder="1" applyAlignment="1">
      <alignment horizontal="center" vertical="center"/>
      <protection/>
    </xf>
    <xf numFmtId="0" fontId="20" fillId="7" borderId="25" xfId="31" applyFont="1" applyFill="1" applyBorder="1" applyAlignment="1" applyProtection="1">
      <alignment horizontal="center" vertical="center" wrapText="1"/>
      <protection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68" xfId="0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center" vertical="center"/>
    </xf>
    <xf numFmtId="3" fontId="6" fillId="5" borderId="63" xfId="0" applyNumberFormat="1" applyFont="1" applyFill="1" applyBorder="1" applyAlignment="1">
      <alignment horizontal="center" vertical="center"/>
    </xf>
    <xf numFmtId="0" fontId="20" fillId="7" borderId="69" xfId="31" applyFont="1" applyFill="1" applyBorder="1" applyAlignment="1" applyProtection="1">
      <alignment horizontal="center" vertical="center" wrapText="1"/>
      <protection/>
    </xf>
    <xf numFmtId="0" fontId="6" fillId="0" borderId="61" xfId="28" applyFont="1" applyBorder="1" applyAlignment="1">
      <alignment horizontal="center" vertical="center"/>
      <protection/>
    </xf>
    <xf numFmtId="0" fontId="6" fillId="0" borderId="60" xfId="28" applyFont="1" applyBorder="1" applyAlignment="1">
      <alignment horizontal="center" vertical="center"/>
      <protection/>
    </xf>
    <xf numFmtId="0" fontId="6" fillId="0" borderId="58" xfId="28" applyFont="1" applyBorder="1" applyAlignment="1">
      <alignment horizontal="center" vertical="center"/>
      <protection/>
    </xf>
    <xf numFmtId="0" fontId="6" fillId="0" borderId="59" xfId="28" applyFont="1" applyBorder="1" applyAlignment="1">
      <alignment horizontal="center" vertical="center"/>
      <protection/>
    </xf>
    <xf numFmtId="0" fontId="6" fillId="2" borderId="52" xfId="28" applyFont="1" applyFill="1" applyBorder="1" applyAlignment="1">
      <alignment horizontal="center" vertical="center"/>
      <protection/>
    </xf>
    <xf numFmtId="9" fontId="6" fillId="2" borderId="50" xfId="21" applyFont="1" applyFill="1" applyBorder="1" applyAlignment="1">
      <alignment horizontal="center" vertical="center"/>
    </xf>
    <xf numFmtId="4" fontId="6" fillId="5" borderId="38" xfId="21" applyNumberFormat="1" applyFont="1" applyFill="1" applyBorder="1" applyAlignment="1">
      <alignment horizontal="center" vertical="center"/>
    </xf>
    <xf numFmtId="3" fontId="6" fillId="5" borderId="38" xfId="24" applyNumberFormat="1" applyFont="1" applyFill="1" applyBorder="1" applyAlignment="1">
      <alignment horizontal="center" vertical="center"/>
    </xf>
    <xf numFmtId="0" fontId="6" fillId="7" borderId="70" xfId="28" applyFont="1" applyFill="1" applyBorder="1" applyAlignment="1">
      <alignment horizontal="center" vertical="center"/>
      <protection/>
    </xf>
    <xf numFmtId="3" fontId="6" fillId="2" borderId="56" xfId="27" applyNumberFormat="1" applyFont="1" applyFill="1" applyBorder="1" applyAlignment="1">
      <alignment horizontal="center" vertical="center"/>
      <protection/>
    </xf>
    <xf numFmtId="9" fontId="6" fillId="7" borderId="56" xfId="2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0" fontId="6" fillId="2" borderId="12" xfId="0" applyNumberFormat="1" applyFont="1" applyFill="1" applyBorder="1" applyAlignment="1">
      <alignment horizontal="center" vertical="center"/>
    </xf>
    <xf numFmtId="2" fontId="6" fillId="2" borderId="12" xfId="28" applyNumberFormat="1" applyFont="1" applyFill="1" applyBorder="1" applyAlignment="1">
      <alignment horizontal="center" vertical="center"/>
      <protection/>
    </xf>
    <xf numFmtId="4" fontId="6" fillId="2" borderId="12" xfId="28" applyNumberFormat="1" applyFont="1" applyFill="1" applyBorder="1" applyAlignment="1">
      <alignment horizontal="center" vertical="center"/>
      <protection/>
    </xf>
    <xf numFmtId="1" fontId="6" fillId="2" borderId="12" xfId="28" applyNumberFormat="1" applyFont="1" applyFill="1" applyBorder="1" applyAlignment="1">
      <alignment horizontal="center" vertical="center"/>
      <protection/>
    </xf>
    <xf numFmtId="3" fontId="6" fillId="2" borderId="12" xfId="0" applyNumberFormat="1" applyFont="1" applyFill="1" applyBorder="1" applyAlignment="1">
      <alignment horizontal="center" vertical="center"/>
    </xf>
    <xf numFmtId="4" fontId="6" fillId="2" borderId="12" xfId="21" applyNumberFormat="1" applyFont="1" applyFill="1" applyBorder="1" applyAlignment="1">
      <alignment horizontal="center" vertical="center"/>
    </xf>
    <xf numFmtId="3" fontId="6" fillId="2" borderId="12" xfId="27" applyNumberFormat="1" applyFont="1" applyFill="1" applyBorder="1" applyAlignment="1">
      <alignment horizontal="center" vertical="center"/>
      <protection/>
    </xf>
    <xf numFmtId="0" fontId="6" fillId="2" borderId="0" xfId="0" applyFont="1" applyFill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2" fontId="6" fillId="2" borderId="0" xfId="28" applyNumberFormat="1" applyFont="1" applyFill="1" applyAlignment="1">
      <alignment horizontal="center" vertical="center"/>
      <protection/>
    </xf>
    <xf numFmtId="4" fontId="6" fillId="2" borderId="0" xfId="28" applyNumberFormat="1" applyFont="1" applyFill="1" applyAlignment="1">
      <alignment horizontal="center" vertical="center"/>
      <protection/>
    </xf>
    <xf numFmtId="1" fontId="6" fillId="2" borderId="0" xfId="28" applyNumberFormat="1" applyFont="1" applyFill="1" applyAlignment="1">
      <alignment horizontal="center" vertical="center"/>
      <protection/>
    </xf>
    <xf numFmtId="0" fontId="6" fillId="0" borderId="37" xfId="28" applyFont="1" applyBorder="1" applyAlignment="1">
      <alignment horizontal="center" vertical="center"/>
      <protection/>
    </xf>
    <xf numFmtId="9" fontId="6" fillId="2" borderId="17" xfId="21" applyFont="1" applyFill="1" applyBorder="1" applyAlignment="1">
      <alignment horizontal="center" vertical="center"/>
    </xf>
    <xf numFmtId="9" fontId="6" fillId="2" borderId="24" xfId="21" applyFont="1" applyFill="1" applyBorder="1" applyAlignment="1">
      <alignment horizontal="center" vertical="center"/>
    </xf>
    <xf numFmtId="9" fontId="6" fillId="2" borderId="62" xfId="21" applyFont="1" applyFill="1" applyBorder="1" applyAlignment="1">
      <alignment horizontal="center" vertical="center"/>
    </xf>
    <xf numFmtId="3" fontId="6" fillId="2" borderId="71" xfId="27" applyNumberFormat="1" applyFont="1" applyFill="1" applyBorder="1" applyAlignment="1">
      <alignment horizontal="center" vertical="center"/>
      <protection/>
    </xf>
    <xf numFmtId="4" fontId="6" fillId="8" borderId="72" xfId="21" applyNumberFormat="1" applyFont="1" applyFill="1" applyBorder="1" applyAlignment="1">
      <alignment horizontal="center" vertical="center"/>
    </xf>
    <xf numFmtId="2" fontId="6" fillId="5" borderId="73" xfId="20" applyNumberFormat="1" applyFont="1" applyFill="1" applyBorder="1" applyAlignment="1">
      <alignment horizontal="center" vertical="center"/>
    </xf>
    <xf numFmtId="3" fontId="6" fillId="2" borderId="74" xfId="28" applyNumberFormat="1" applyFont="1" applyFill="1" applyBorder="1" applyAlignment="1">
      <alignment horizontal="center" vertical="center"/>
      <protection/>
    </xf>
    <xf numFmtId="3" fontId="6" fillId="2" borderId="75" xfId="28" applyNumberFormat="1" applyFont="1" applyFill="1" applyBorder="1" applyAlignment="1">
      <alignment horizontal="center" vertical="center"/>
      <protection/>
    </xf>
    <xf numFmtId="3" fontId="6" fillId="2" borderId="27" xfId="28" applyNumberFormat="1" applyFont="1" applyFill="1" applyBorder="1" applyAlignment="1">
      <alignment horizontal="center" vertical="center"/>
      <protection/>
    </xf>
    <xf numFmtId="9" fontId="6" fillId="2" borderId="75" xfId="21" applyFont="1" applyFill="1" applyBorder="1" applyAlignment="1">
      <alignment horizontal="center" vertical="center"/>
    </xf>
    <xf numFmtId="3" fontId="6" fillId="2" borderId="26" xfId="24" applyNumberFormat="1" applyFont="1" applyFill="1" applyBorder="1" applyAlignment="1">
      <alignment horizontal="center" vertical="center"/>
    </xf>
    <xf numFmtId="3" fontId="6" fillId="2" borderId="49" xfId="28" applyNumberFormat="1" applyFont="1" applyFill="1" applyBorder="1" applyAlignment="1">
      <alignment horizontal="center" vertical="center"/>
      <protection/>
    </xf>
    <xf numFmtId="3" fontId="6" fillId="2" borderId="26" xfId="28" applyNumberFormat="1" applyFont="1" applyFill="1" applyBorder="1" applyAlignment="1">
      <alignment horizontal="center" vertical="center"/>
      <protection/>
    </xf>
    <xf numFmtId="10" fontId="6" fillId="2" borderId="26" xfId="28" applyNumberFormat="1" applyFont="1" applyFill="1" applyBorder="1" applyAlignment="1">
      <alignment horizontal="center" vertical="center"/>
      <protection/>
    </xf>
    <xf numFmtId="2" fontId="6" fillId="2" borderId="26" xfId="28" applyNumberFormat="1" applyFont="1" applyFill="1" applyBorder="1" applyAlignment="1">
      <alignment horizontal="center" vertical="center"/>
      <protection/>
    </xf>
    <xf numFmtId="1" fontId="6" fillId="2" borderId="26" xfId="28" applyNumberFormat="1" applyFont="1" applyFill="1" applyBorder="1" applyAlignment="1">
      <alignment horizontal="center" vertical="center"/>
      <protection/>
    </xf>
    <xf numFmtId="166" fontId="6" fillId="2" borderId="27" xfId="24" applyNumberFormat="1" applyFont="1" applyFill="1" applyBorder="1" applyAlignment="1">
      <alignment horizontal="center" vertical="center"/>
    </xf>
    <xf numFmtId="2" fontId="6" fillId="2" borderId="27" xfId="28" applyNumberFormat="1" applyFont="1" applyFill="1" applyBorder="1" applyAlignment="1">
      <alignment horizontal="center" vertical="center"/>
      <protection/>
    </xf>
    <xf numFmtId="0" fontId="6" fillId="0" borderId="37" xfId="28" applyFont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76" xfId="28" applyFont="1" applyFill="1" applyBorder="1" applyAlignment="1">
      <alignment horizontal="center" vertical="center"/>
      <protection/>
    </xf>
    <xf numFmtId="4" fontId="6" fillId="2" borderId="26" xfId="21" applyNumberFormat="1" applyFont="1" applyFill="1" applyBorder="1" applyAlignment="1">
      <alignment horizontal="center" vertical="center"/>
    </xf>
    <xf numFmtId="3" fontId="6" fillId="2" borderId="26" xfId="27" applyNumberFormat="1" applyFont="1" applyFill="1" applyBorder="1" applyAlignment="1">
      <alignment horizontal="center" vertical="center"/>
      <protection/>
    </xf>
    <xf numFmtId="0" fontId="6" fillId="7" borderId="77" xfId="28" applyFont="1" applyFill="1" applyBorder="1" applyAlignment="1">
      <alignment horizontal="center" vertical="center" wrapText="1"/>
      <protection/>
    </xf>
    <xf numFmtId="0" fontId="6" fillId="0" borderId="78" xfId="28" applyFont="1" applyBorder="1" applyAlignment="1">
      <alignment horizontal="center" vertical="center"/>
      <protection/>
    </xf>
    <xf numFmtId="0" fontId="6" fillId="0" borderId="79" xfId="28" applyFont="1" applyBorder="1" applyAlignment="1">
      <alignment horizontal="center" vertical="center"/>
      <protection/>
    </xf>
    <xf numFmtId="0" fontId="6" fillId="0" borderId="80" xfId="28" applyFont="1" applyBorder="1" applyAlignment="1">
      <alignment horizontal="center" vertical="center"/>
      <protection/>
    </xf>
    <xf numFmtId="0" fontId="6" fillId="0" borderId="81" xfId="28" applyFont="1" applyBorder="1" applyAlignment="1">
      <alignment horizontal="center" vertical="center"/>
      <protection/>
    </xf>
    <xf numFmtId="0" fontId="6" fillId="2" borderId="12" xfId="27" applyFont="1" applyFill="1" applyBorder="1" applyAlignment="1">
      <alignment vertical="center"/>
      <protection/>
    </xf>
    <xf numFmtId="4" fontId="6" fillId="0" borderId="12" xfId="28" applyNumberFormat="1" applyFont="1" applyBorder="1" applyAlignment="1">
      <alignment horizontal="center" vertical="center"/>
      <protection/>
    </xf>
    <xf numFmtId="0" fontId="6" fillId="2" borderId="0" xfId="27" applyFont="1" applyFill="1" applyBorder="1" applyAlignment="1">
      <alignment vertical="center"/>
      <protection/>
    </xf>
    <xf numFmtId="4" fontId="6" fillId="0" borderId="0" xfId="28" applyNumberFormat="1" applyFont="1" applyBorder="1" applyAlignment="1">
      <alignment horizontal="center" vertical="center"/>
      <protection/>
    </xf>
    <xf numFmtId="0" fontId="6" fillId="2" borderId="82" xfId="27" applyFont="1" applyFill="1" applyBorder="1" applyAlignment="1">
      <alignment vertical="center"/>
      <protection/>
    </xf>
    <xf numFmtId="4" fontId="6" fillId="0" borderId="82" xfId="28" applyNumberFormat="1" applyFont="1" applyBorder="1" applyAlignment="1">
      <alignment horizontal="center" vertical="center"/>
      <protection/>
    </xf>
    <xf numFmtId="3" fontId="6" fillId="2" borderId="83" xfId="27" applyNumberFormat="1" applyFont="1" applyFill="1" applyBorder="1" applyAlignment="1">
      <alignment horizontal="center" vertical="center"/>
      <protection/>
    </xf>
    <xf numFmtId="0" fontId="6" fillId="5" borderId="70" xfId="28" applyFont="1" applyFill="1" applyBorder="1" applyAlignment="1">
      <alignment horizontal="center" vertical="center"/>
      <protection/>
    </xf>
    <xf numFmtId="0" fontId="6" fillId="2" borderId="84" xfId="28" applyFont="1" applyFill="1" applyBorder="1" applyAlignment="1">
      <alignment horizontal="center" vertical="center"/>
      <protection/>
    </xf>
    <xf numFmtId="0" fontId="6" fillId="2" borderId="85" xfId="28" applyFont="1" applyFill="1" applyBorder="1" applyAlignment="1">
      <alignment horizontal="center" vertical="center"/>
      <protection/>
    </xf>
    <xf numFmtId="0" fontId="6" fillId="2" borderId="10" xfId="28" applyFont="1" applyFill="1" applyBorder="1" applyAlignment="1">
      <alignment horizontal="center" vertical="center"/>
      <protection/>
    </xf>
    <xf numFmtId="4" fontId="6" fillId="8" borderId="11" xfId="21" applyNumberFormat="1" applyFont="1" applyFill="1" applyBorder="1" applyAlignment="1">
      <alignment horizontal="center" vertical="center"/>
    </xf>
    <xf numFmtId="172" fontId="6" fillId="5" borderId="86" xfId="34" applyNumberFormat="1" applyFont="1" applyFill="1" applyBorder="1" applyAlignment="1">
      <alignment horizontal="center"/>
    </xf>
    <xf numFmtId="3" fontId="6" fillId="8" borderId="87" xfId="21" applyNumberFormat="1" applyFont="1" applyFill="1" applyBorder="1" applyAlignment="1">
      <alignment horizontal="center" vertical="center"/>
    </xf>
    <xf numFmtId="0" fontId="13" fillId="5" borderId="88" xfId="27" applyFont="1" applyFill="1" applyBorder="1" applyAlignment="1">
      <alignment horizontal="center" vertical="center" textRotation="90" wrapText="1"/>
      <protection/>
    </xf>
    <xf numFmtId="0" fontId="13" fillId="5" borderId="89" xfId="27" applyFont="1" applyFill="1" applyBorder="1" applyAlignment="1">
      <alignment horizontal="center" vertical="center" textRotation="90" wrapText="1"/>
      <protection/>
    </xf>
    <xf numFmtId="0" fontId="13" fillId="5" borderId="90" xfId="27" applyFont="1" applyFill="1" applyBorder="1" applyAlignment="1">
      <alignment horizontal="center" vertical="center" textRotation="90" wrapText="1"/>
      <protection/>
    </xf>
    <xf numFmtId="0" fontId="8" fillId="5" borderId="35" xfId="28" applyFont="1" applyFill="1" applyBorder="1" applyAlignment="1">
      <alignment horizontal="center" vertical="center"/>
      <protection/>
    </xf>
    <xf numFmtId="0" fontId="8" fillId="5" borderId="68" xfId="28" applyFont="1" applyFill="1" applyBorder="1" applyAlignment="1">
      <alignment horizontal="center" vertical="center"/>
      <protection/>
    </xf>
    <xf numFmtId="0" fontId="8" fillId="2" borderId="40" xfId="28" applyFont="1" applyFill="1" applyBorder="1" applyAlignment="1">
      <alignment horizontal="left" vertical="center"/>
      <protection/>
    </xf>
    <xf numFmtId="0" fontId="8" fillId="2" borderId="35" xfId="28" applyFont="1" applyFill="1" applyBorder="1" applyAlignment="1">
      <alignment horizontal="left" vertical="center"/>
      <protection/>
    </xf>
    <xf numFmtId="0" fontId="8" fillId="2" borderId="68" xfId="28" applyFont="1" applyFill="1" applyBorder="1" applyAlignment="1">
      <alignment horizontal="left" vertical="center"/>
      <protection/>
    </xf>
    <xf numFmtId="0" fontId="14" fillId="2" borderId="0" xfId="28" applyFont="1" applyFill="1" applyAlignment="1">
      <alignment horizontal="center" vertical="center"/>
      <protection/>
    </xf>
    <xf numFmtId="0" fontId="21" fillId="0" borderId="0" xfId="27" applyFont="1" applyAlignment="1">
      <alignment horizontal="center" vertical="center"/>
      <protection/>
    </xf>
    <xf numFmtId="0" fontId="13" fillId="5" borderId="91" xfId="27" applyFont="1" applyFill="1" applyBorder="1" applyAlignment="1">
      <alignment horizontal="center" vertical="center" textRotation="90" wrapText="1"/>
      <protection/>
    </xf>
    <xf numFmtId="0" fontId="13" fillId="5" borderId="92" xfId="27" applyFont="1" applyFill="1" applyBorder="1" applyAlignment="1">
      <alignment horizontal="center" vertical="center" textRotation="90" wrapText="1"/>
      <protection/>
    </xf>
    <xf numFmtId="168" fontId="13" fillId="9" borderId="77" xfId="28" applyNumberFormat="1" applyFont="1" applyFill="1" applyBorder="1" applyAlignment="1">
      <alignment horizontal="center" vertical="center" wrapText="1"/>
      <protection/>
    </xf>
    <xf numFmtId="168" fontId="13" fillId="9" borderId="93" xfId="28" applyNumberFormat="1" applyFont="1" applyFill="1" applyBorder="1" applyAlignment="1">
      <alignment horizontal="center" vertical="center" wrapText="1"/>
      <protection/>
    </xf>
    <xf numFmtId="168" fontId="13" fillId="9" borderId="94" xfId="28" applyNumberFormat="1" applyFont="1" applyFill="1" applyBorder="1" applyAlignment="1">
      <alignment horizontal="center" vertical="center" wrapText="1"/>
      <protection/>
    </xf>
    <xf numFmtId="0" fontId="13" fillId="10" borderId="91" xfId="28" applyFont="1" applyFill="1" applyBorder="1" applyAlignment="1">
      <alignment horizontal="center" vertical="center" textRotation="180"/>
      <protection/>
    </xf>
    <xf numFmtId="0" fontId="13" fillId="10" borderId="92" xfId="28" applyFont="1" applyFill="1" applyBorder="1" applyAlignment="1">
      <alignment horizontal="center" vertical="center" textRotation="180"/>
      <protection/>
    </xf>
    <xf numFmtId="0" fontId="13" fillId="10" borderId="86" xfId="28" applyFont="1" applyFill="1" applyBorder="1" applyAlignment="1">
      <alignment horizontal="center" vertical="center" textRotation="180"/>
      <protection/>
    </xf>
    <xf numFmtId="168" fontId="13" fillId="11" borderId="77" xfId="28" applyNumberFormat="1" applyFont="1" applyFill="1" applyBorder="1" applyAlignment="1">
      <alignment horizontal="center" vertical="center" wrapText="1"/>
      <protection/>
    </xf>
    <xf numFmtId="168" fontId="13" fillId="11" borderId="93" xfId="28" applyNumberFormat="1" applyFont="1" applyFill="1" applyBorder="1" applyAlignment="1">
      <alignment horizontal="center" vertical="center" wrapText="1"/>
      <protection/>
    </xf>
    <xf numFmtId="168" fontId="13" fillId="11" borderId="94" xfId="28" applyNumberFormat="1" applyFont="1" applyFill="1" applyBorder="1" applyAlignment="1">
      <alignment horizontal="center" vertical="center" wrapText="1"/>
      <protection/>
    </xf>
    <xf numFmtId="0" fontId="6" fillId="5" borderId="77" xfId="27" applyFont="1" applyFill="1" applyBorder="1" applyAlignment="1">
      <alignment horizontal="center" vertical="center" wrapText="1"/>
      <protection/>
    </xf>
    <xf numFmtId="0" fontId="6" fillId="5" borderId="95" xfId="27" applyFont="1" applyFill="1" applyBorder="1" applyAlignment="1">
      <alignment horizontal="center" vertical="center" wrapText="1"/>
      <protection/>
    </xf>
    <xf numFmtId="2" fontId="6" fillId="5" borderId="77" xfId="27" applyNumberFormat="1" applyFont="1" applyFill="1" applyBorder="1" applyAlignment="1">
      <alignment horizontal="center" vertical="center" wrapText="1"/>
      <protection/>
    </xf>
    <xf numFmtId="2" fontId="6" fillId="5" borderId="95" xfId="27" applyNumberFormat="1" applyFont="1" applyFill="1" applyBorder="1" applyAlignment="1">
      <alignment horizontal="center" vertical="center" wrapText="1"/>
      <protection/>
    </xf>
    <xf numFmtId="0" fontId="8" fillId="12" borderId="88" xfId="27" applyFont="1" applyFill="1" applyBorder="1" applyAlignment="1">
      <alignment horizontal="center" vertical="center"/>
      <protection/>
    </xf>
    <xf numFmtId="0" fontId="8" fillId="12" borderId="12" xfId="27" applyFont="1" applyFill="1" applyBorder="1" applyAlignment="1">
      <alignment horizontal="center" vertical="center"/>
      <protection/>
    </xf>
    <xf numFmtId="0" fontId="8" fillId="12" borderId="90" xfId="27" applyFont="1" applyFill="1" applyBorder="1" applyAlignment="1">
      <alignment horizontal="center" vertical="center"/>
      <protection/>
    </xf>
    <xf numFmtId="0" fontId="8" fillId="12" borderId="82" xfId="27" applyFont="1" applyFill="1" applyBorder="1" applyAlignment="1">
      <alignment horizontal="center" vertical="center"/>
      <protection/>
    </xf>
    <xf numFmtId="0" fontId="13" fillId="12" borderId="91" xfId="28" applyFont="1" applyFill="1" applyBorder="1" applyAlignment="1">
      <alignment horizontal="center" vertical="center" textRotation="180"/>
      <protection/>
    </xf>
    <xf numFmtId="0" fontId="13" fillId="12" borderId="92" xfId="28" applyFont="1" applyFill="1" applyBorder="1" applyAlignment="1">
      <alignment horizontal="center" vertical="center" textRotation="180"/>
      <protection/>
    </xf>
    <xf numFmtId="0" fontId="13" fillId="12" borderId="86" xfId="28" applyFont="1" applyFill="1" applyBorder="1" applyAlignment="1">
      <alignment horizontal="center" vertical="center" textRotation="180"/>
      <protection/>
    </xf>
    <xf numFmtId="0" fontId="6" fillId="5" borderId="67" xfId="27" applyFont="1" applyFill="1" applyBorder="1" applyAlignment="1">
      <alignment horizontal="center" vertical="center" wrapText="1"/>
      <protection/>
    </xf>
    <xf numFmtId="0" fontId="6" fillId="5" borderId="70" xfId="27" applyFont="1" applyFill="1" applyBorder="1" applyAlignment="1">
      <alignment horizontal="center" vertical="center" wrapText="1"/>
      <protection/>
    </xf>
    <xf numFmtId="168" fontId="13" fillId="9" borderId="91" xfId="28" applyNumberFormat="1" applyFont="1" applyFill="1" applyBorder="1" applyAlignment="1">
      <alignment horizontal="center" vertical="center" wrapText="1"/>
      <protection/>
    </xf>
    <xf numFmtId="168" fontId="13" fillId="9" borderId="92" xfId="28" applyNumberFormat="1" applyFont="1" applyFill="1" applyBorder="1" applyAlignment="1">
      <alignment horizontal="center" vertical="center" wrapText="1"/>
      <protection/>
    </xf>
    <xf numFmtId="168" fontId="13" fillId="9" borderId="86" xfId="28" applyNumberFormat="1" applyFont="1" applyFill="1" applyBorder="1" applyAlignment="1">
      <alignment horizontal="center" vertical="center" wrapText="1"/>
      <protection/>
    </xf>
    <xf numFmtId="0" fontId="13" fillId="13" borderId="96" xfId="27" applyFont="1" applyFill="1" applyBorder="1" applyAlignment="1">
      <alignment horizontal="center" vertical="center" wrapText="1"/>
      <protection/>
    </xf>
    <xf numFmtId="0" fontId="13" fillId="13" borderId="97" xfId="27" applyFont="1" applyFill="1" applyBorder="1" applyAlignment="1">
      <alignment horizontal="center" vertical="center" wrapText="1"/>
      <protection/>
    </xf>
    <xf numFmtId="0" fontId="13" fillId="13" borderId="98" xfId="27" applyFont="1" applyFill="1" applyBorder="1" applyAlignment="1">
      <alignment horizontal="center" vertical="center" wrapText="1"/>
      <protection/>
    </xf>
    <xf numFmtId="0" fontId="13" fillId="13" borderId="99" xfId="27" applyFont="1" applyFill="1" applyBorder="1" applyAlignment="1">
      <alignment horizontal="center" vertical="center" wrapText="1"/>
      <protection/>
    </xf>
    <xf numFmtId="0" fontId="13" fillId="13" borderId="100" xfId="27" applyFont="1" applyFill="1" applyBorder="1" applyAlignment="1">
      <alignment horizontal="center" vertical="center" wrapText="1"/>
      <protection/>
    </xf>
    <xf numFmtId="0" fontId="13" fillId="13" borderId="101" xfId="27" applyFont="1" applyFill="1" applyBorder="1" applyAlignment="1">
      <alignment horizontal="center" vertical="center" wrapText="1"/>
      <protection/>
    </xf>
    <xf numFmtId="0" fontId="13" fillId="10" borderId="67" xfId="28" applyFont="1" applyFill="1" applyBorder="1" applyAlignment="1">
      <alignment horizontal="center" vertical="center" wrapText="1"/>
      <protection/>
    </xf>
    <xf numFmtId="0" fontId="13" fillId="10" borderId="76" xfId="28" applyFont="1" applyFill="1" applyBorder="1" applyAlignment="1">
      <alignment horizontal="center" vertical="center" wrapText="1"/>
      <protection/>
    </xf>
    <xf numFmtId="0" fontId="13" fillId="10" borderId="102" xfId="28" applyFont="1" applyFill="1" applyBorder="1" applyAlignment="1">
      <alignment horizontal="center" vertical="center" wrapText="1"/>
      <protection/>
    </xf>
    <xf numFmtId="49" fontId="14" fillId="14" borderId="35" xfId="28" applyNumberFormat="1" applyFont="1" applyFill="1" applyBorder="1" applyAlignment="1">
      <alignment horizontal="center" vertical="center" wrapText="1"/>
      <protection/>
    </xf>
    <xf numFmtId="49" fontId="14" fillId="14" borderId="40" xfId="28" applyNumberFormat="1" applyFont="1" applyFill="1" applyBorder="1" applyAlignment="1">
      <alignment horizontal="center" vertical="center" wrapText="1"/>
      <protection/>
    </xf>
    <xf numFmtId="49" fontId="14" fillId="14" borderId="68" xfId="28" applyNumberFormat="1" applyFont="1" applyFill="1" applyBorder="1" applyAlignment="1">
      <alignment horizontal="center" vertical="center" wrapText="1"/>
      <protection/>
    </xf>
    <xf numFmtId="0" fontId="6" fillId="0" borderId="103" xfId="27" applyFont="1" applyBorder="1" applyAlignment="1">
      <alignment horizontal="center" vertical="top"/>
      <protection/>
    </xf>
    <xf numFmtId="0" fontId="13" fillId="10" borderId="67" xfId="28" applyFont="1" applyFill="1" applyBorder="1" applyAlignment="1">
      <alignment horizontal="center" vertical="center"/>
      <protection/>
    </xf>
    <xf numFmtId="0" fontId="13" fillId="10" borderId="76" xfId="28" applyFont="1" applyFill="1" applyBorder="1" applyAlignment="1">
      <alignment horizontal="center" vertical="center"/>
      <protection/>
    </xf>
    <xf numFmtId="0" fontId="13" fillId="10" borderId="70" xfId="28" applyFont="1" applyFill="1" applyBorder="1" applyAlignment="1">
      <alignment horizontal="center" vertical="center"/>
      <protection/>
    </xf>
    <xf numFmtId="0" fontId="13" fillId="10" borderId="77" xfId="28" applyFont="1" applyFill="1" applyBorder="1" applyAlignment="1">
      <alignment horizontal="center" vertical="center" wrapText="1"/>
      <protection/>
    </xf>
    <xf numFmtId="0" fontId="13" fillId="10" borderId="93" xfId="28" applyFont="1" applyFill="1" applyBorder="1" applyAlignment="1">
      <alignment horizontal="center" vertical="center" wrapText="1"/>
      <protection/>
    </xf>
    <xf numFmtId="0" fontId="13" fillId="10" borderId="95" xfId="28" applyFont="1" applyFill="1" applyBorder="1" applyAlignment="1">
      <alignment horizontal="center" vertical="center" wrapText="1"/>
      <protection/>
    </xf>
    <xf numFmtId="0" fontId="13" fillId="10" borderId="99" xfId="28" applyFont="1" applyFill="1" applyBorder="1" applyAlignment="1">
      <alignment horizontal="center" vertical="center" wrapText="1"/>
      <protection/>
    </xf>
    <xf numFmtId="0" fontId="13" fillId="10" borderId="100" xfId="28" applyFont="1" applyFill="1" applyBorder="1" applyAlignment="1">
      <alignment horizontal="center" vertical="center" wrapText="1"/>
      <protection/>
    </xf>
    <xf numFmtId="0" fontId="13" fillId="10" borderId="101" xfId="28" applyFont="1" applyFill="1" applyBorder="1" applyAlignment="1">
      <alignment horizontal="center" vertical="center" wrapText="1"/>
      <protection/>
    </xf>
    <xf numFmtId="0" fontId="8" fillId="15" borderId="0" xfId="27" applyFont="1" applyFill="1" applyAlignment="1">
      <alignment horizontal="center" vertical="center"/>
      <protection/>
    </xf>
    <xf numFmtId="0" fontId="8" fillId="15" borderId="82" xfId="27" applyFont="1" applyFill="1" applyBorder="1" applyAlignment="1">
      <alignment horizontal="center" vertical="center"/>
      <protection/>
    </xf>
    <xf numFmtId="0" fontId="8" fillId="15" borderId="88" xfId="27" applyFont="1" applyFill="1" applyBorder="1" applyAlignment="1">
      <alignment horizontal="center" vertical="center"/>
      <protection/>
    </xf>
    <xf numFmtId="0" fontId="8" fillId="15" borderId="12" xfId="27" applyFont="1" applyFill="1" applyBorder="1" applyAlignment="1">
      <alignment horizontal="center" vertical="center"/>
      <protection/>
    </xf>
    <xf numFmtId="0" fontId="8" fillId="15" borderId="104" xfId="27" applyFont="1" applyFill="1" applyBorder="1" applyAlignment="1">
      <alignment horizontal="center" vertical="center"/>
      <protection/>
    </xf>
    <xf numFmtId="0" fontId="8" fillId="15" borderId="90" xfId="27" applyFont="1" applyFill="1" applyBorder="1" applyAlignment="1">
      <alignment horizontal="center" vertical="center"/>
      <protection/>
    </xf>
    <xf numFmtId="0" fontId="8" fillId="15" borderId="105" xfId="27" applyFont="1" applyFill="1" applyBorder="1" applyAlignment="1">
      <alignment horizontal="center" vertical="center"/>
      <protection/>
    </xf>
    <xf numFmtId="0" fontId="6" fillId="0" borderId="106" xfId="28" applyFont="1" applyBorder="1" applyAlignment="1">
      <alignment horizontal="center" vertical="center"/>
      <protection/>
    </xf>
    <xf numFmtId="0" fontId="6" fillId="0" borderId="107" xfId="28" applyFont="1" applyBorder="1" applyAlignment="1">
      <alignment horizontal="center" vertical="center"/>
      <protection/>
    </xf>
    <xf numFmtId="0" fontId="6" fillId="0" borderId="108" xfId="28" applyFont="1" applyBorder="1" applyAlignment="1">
      <alignment horizontal="center" vertical="center"/>
      <protection/>
    </xf>
    <xf numFmtId="0" fontId="6" fillId="0" borderId="109" xfId="28" applyFont="1" applyBorder="1" applyAlignment="1">
      <alignment horizontal="center" vertical="center"/>
      <protection/>
    </xf>
    <xf numFmtId="0" fontId="6" fillId="0" borderId="110" xfId="28" applyFont="1" applyBorder="1" applyAlignment="1">
      <alignment horizontal="center" vertical="center"/>
      <protection/>
    </xf>
    <xf numFmtId="0" fontId="6" fillId="0" borderId="111" xfId="28" applyFont="1" applyBorder="1" applyAlignment="1">
      <alignment horizontal="center" vertical="center"/>
      <protection/>
    </xf>
    <xf numFmtId="0" fontId="6" fillId="0" borderId="112" xfId="28" applyFont="1" applyBorder="1" applyAlignment="1">
      <alignment horizontal="center" vertical="center"/>
      <protection/>
    </xf>
    <xf numFmtId="0" fontId="6" fillId="0" borderId="113" xfId="28" applyFont="1" applyBorder="1" applyAlignment="1">
      <alignment horizontal="center" vertical="center"/>
      <protection/>
    </xf>
    <xf numFmtId="0" fontId="6" fillId="0" borderId="114" xfId="28" applyFont="1" applyBorder="1" applyAlignment="1">
      <alignment horizontal="center" vertical="center"/>
      <protection/>
    </xf>
    <xf numFmtId="0" fontId="6" fillId="5" borderId="115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2" xfId="22"/>
    <cellStyle name="Normální 2 2" xfId="23"/>
    <cellStyle name="Čárka 2" xfId="24"/>
    <cellStyle name="normální 2 2 2" xfId="25"/>
    <cellStyle name="Normal_Media999" xfId="26"/>
    <cellStyle name="Normal_Plán 97" xfId="27"/>
    <cellStyle name="Normal_Tisk Rok" xfId="28"/>
    <cellStyle name="Normální 3" xfId="29"/>
    <cellStyle name="Procenta 2" xfId="30"/>
    <cellStyle name="Hypertextový odkaz" xfId="31"/>
    <cellStyle name="Čárka 3" xfId="32"/>
    <cellStyle name="Měna 2" xfId="33"/>
    <cellStyle name="Čárka" xfId="34"/>
  </cellStyles>
  <dxfs count="25"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F202FBE\Zad&#225;n&#237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d&#237;len&#233;\Walmark\2017\TP\CZ_TV%20Technical%20spec_Walmark_April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57"/>
  <sheetViews>
    <sheetView showGridLines="0" showZeros="0" tabSelected="1" zoomScale="40" zoomScaleNormal="40" workbookViewId="0" topLeftCell="A1">
      <selection activeCell="AL12" sqref="AL12:AX12"/>
    </sheetView>
  </sheetViews>
  <sheetFormatPr defaultColWidth="9.140625" defaultRowHeight="15"/>
  <cols>
    <col min="1" max="1" width="9.140625" style="70" customWidth="1"/>
    <col min="2" max="2" width="33.8515625" style="70" customWidth="1"/>
    <col min="3" max="3" width="36.57421875" style="70" customWidth="1"/>
    <col min="4" max="4" width="34.57421875" style="70" customWidth="1"/>
    <col min="5" max="5" width="86.57421875" style="70" bestFit="1" customWidth="1"/>
    <col min="6" max="6" width="29.57421875" style="70" customWidth="1"/>
    <col min="7" max="32" width="9.00390625" style="70" hidden="1" customWidth="1"/>
    <col min="33" max="37" width="7.140625" style="70" hidden="1" customWidth="1"/>
    <col min="38" max="50" width="7.140625" style="70" customWidth="1"/>
    <col min="51" max="51" width="6.57421875" style="70" hidden="1" customWidth="1"/>
    <col min="52" max="59" width="7.140625" style="70" hidden="1" customWidth="1"/>
    <col min="60" max="60" width="4.140625" style="70" customWidth="1"/>
    <col min="61" max="61" width="21.00390625" style="70" customWidth="1"/>
    <col min="62" max="63" width="21.00390625" style="70" hidden="1" customWidth="1"/>
    <col min="64" max="64" width="5.57421875" style="70" customWidth="1"/>
    <col min="65" max="66" width="25.421875" style="70" customWidth="1"/>
    <col min="67" max="67" width="55.7109375" style="70" bestFit="1" customWidth="1"/>
    <col min="68" max="68" width="23.421875" style="70" hidden="1" customWidth="1"/>
    <col min="69" max="69" width="24.57421875" style="70" hidden="1" customWidth="1"/>
    <col min="70" max="70" width="10.421875" style="70" customWidth="1"/>
    <col min="71" max="71" width="4.8515625" style="70" customWidth="1"/>
    <col min="72" max="80" width="19.421875" style="70" hidden="1" customWidth="1"/>
    <col min="81" max="81" width="22.57421875" style="70" hidden="1" customWidth="1"/>
    <col min="82" max="82" width="9.140625" style="70" hidden="1" customWidth="1"/>
    <col min="83" max="83" width="5.57421875" style="70" customWidth="1"/>
    <col min="84" max="93" width="18.8515625" style="70" hidden="1" customWidth="1"/>
    <col min="94" max="94" width="7.57421875" style="70" hidden="1" customWidth="1"/>
    <col min="95" max="16384" width="9.140625" style="70" customWidth="1"/>
  </cols>
  <sheetData>
    <row r="1" ht="17.45" customHeight="1"/>
    <row r="2" spans="2:81" ht="74.45" customHeight="1" thickBot="1">
      <c r="B2" s="227" t="s">
        <v>82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1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2:81" ht="13.5" customHeight="1">
      <c r="B3" s="5"/>
      <c r="C3" s="71"/>
      <c r="D3" s="72"/>
      <c r="E3" s="72"/>
      <c r="F3" s="72"/>
      <c r="G3" s="277">
        <v>2020</v>
      </c>
      <c r="H3" s="277"/>
      <c r="I3" s="277"/>
      <c r="J3" s="277"/>
      <c r="K3" s="277"/>
      <c r="L3" s="277">
        <v>2020</v>
      </c>
      <c r="M3" s="277"/>
      <c r="N3" s="277"/>
      <c r="O3" s="277"/>
      <c r="P3" s="277">
        <v>2020</v>
      </c>
      <c r="Q3" s="277"/>
      <c r="R3" s="277"/>
      <c r="S3" s="277"/>
      <c r="T3" s="277">
        <v>2020</v>
      </c>
      <c r="U3" s="277"/>
      <c r="V3" s="277"/>
      <c r="W3" s="277"/>
      <c r="X3" s="277"/>
      <c r="Y3" s="277">
        <v>2020</v>
      </c>
      <c r="Z3" s="277"/>
      <c r="AA3" s="277"/>
      <c r="AB3" s="277"/>
      <c r="AC3" s="277">
        <v>2020</v>
      </c>
      <c r="AD3" s="277"/>
      <c r="AE3" s="277"/>
      <c r="AF3" s="277"/>
      <c r="AG3" s="277">
        <v>2020</v>
      </c>
      <c r="AH3" s="277"/>
      <c r="AI3" s="277"/>
      <c r="AJ3" s="277"/>
      <c r="AK3" s="277"/>
      <c r="AL3" s="279">
        <v>2020</v>
      </c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1"/>
      <c r="AY3" s="277">
        <v>2020</v>
      </c>
      <c r="AZ3" s="277"/>
      <c r="BA3" s="277"/>
      <c r="BB3" s="277"/>
      <c r="BC3" s="277">
        <v>2020</v>
      </c>
      <c r="BD3" s="277"/>
      <c r="BE3" s="277"/>
      <c r="BF3" s="277"/>
      <c r="BG3" s="277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73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81" ht="9" customHeight="1" thickBot="1">
      <c r="B4" s="5"/>
      <c r="C4" s="6"/>
      <c r="D4" s="7"/>
      <c r="E4" s="7"/>
      <c r="F4" s="7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82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83"/>
      <c r="AY4" s="278"/>
      <c r="AZ4" s="278"/>
      <c r="BA4" s="278"/>
      <c r="BB4" s="278"/>
      <c r="BC4" s="278"/>
      <c r="BD4" s="278"/>
      <c r="BE4" s="278"/>
      <c r="BF4" s="278"/>
      <c r="BG4" s="278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73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94" ht="34.5" customHeight="1" thickBot="1">
      <c r="B5" s="267"/>
      <c r="C5" s="268" t="s">
        <v>10</v>
      </c>
      <c r="D5" s="271" t="s">
        <v>11</v>
      </c>
      <c r="E5" s="271" t="s">
        <v>12</v>
      </c>
      <c r="F5" s="274" t="s">
        <v>13</v>
      </c>
      <c r="G5" s="265" t="s">
        <v>0</v>
      </c>
      <c r="H5" s="264"/>
      <c r="I5" s="264"/>
      <c r="J5" s="264"/>
      <c r="K5" s="264"/>
      <c r="L5" s="265" t="s">
        <v>1</v>
      </c>
      <c r="M5" s="264"/>
      <c r="N5" s="264"/>
      <c r="O5" s="266"/>
      <c r="P5" s="264" t="s">
        <v>2</v>
      </c>
      <c r="Q5" s="264"/>
      <c r="R5" s="264"/>
      <c r="S5" s="264"/>
      <c r="T5" s="265" t="s">
        <v>3</v>
      </c>
      <c r="U5" s="264"/>
      <c r="V5" s="264"/>
      <c r="W5" s="264"/>
      <c r="X5" s="266"/>
      <c r="Y5" s="264" t="s">
        <v>4</v>
      </c>
      <c r="Z5" s="264"/>
      <c r="AA5" s="264"/>
      <c r="AB5" s="264"/>
      <c r="AC5" s="265" t="s">
        <v>5</v>
      </c>
      <c r="AD5" s="264"/>
      <c r="AE5" s="264"/>
      <c r="AF5" s="266"/>
      <c r="AG5" s="264" t="s">
        <v>6</v>
      </c>
      <c r="AH5" s="264"/>
      <c r="AI5" s="264"/>
      <c r="AJ5" s="264"/>
      <c r="AK5" s="264"/>
      <c r="AL5" s="265" t="s">
        <v>7</v>
      </c>
      <c r="AM5" s="264"/>
      <c r="AN5" s="264"/>
      <c r="AO5" s="266"/>
      <c r="AP5" s="264" t="s">
        <v>8</v>
      </c>
      <c r="AQ5" s="264"/>
      <c r="AR5" s="264"/>
      <c r="AS5" s="264"/>
      <c r="AT5" s="265" t="s">
        <v>9</v>
      </c>
      <c r="AU5" s="264"/>
      <c r="AV5" s="264"/>
      <c r="AW5" s="264"/>
      <c r="AX5" s="266"/>
      <c r="AY5" s="264" t="s">
        <v>8</v>
      </c>
      <c r="AZ5" s="264"/>
      <c r="BA5" s="264"/>
      <c r="BB5" s="264"/>
      <c r="BC5" s="265" t="s">
        <v>9</v>
      </c>
      <c r="BD5" s="264"/>
      <c r="BE5" s="264"/>
      <c r="BF5" s="264"/>
      <c r="BG5" s="266"/>
      <c r="BH5" s="8"/>
      <c r="BI5" s="252" t="s">
        <v>14</v>
      </c>
      <c r="BJ5" s="255" t="s">
        <v>15</v>
      </c>
      <c r="BK5" s="258" t="s">
        <v>16</v>
      </c>
      <c r="BL5" s="9"/>
      <c r="BM5" s="261" t="s">
        <v>17</v>
      </c>
      <c r="BN5" s="236" t="s">
        <v>18</v>
      </c>
      <c r="BO5" s="230" t="s">
        <v>74</v>
      </c>
      <c r="BP5" s="230" t="s">
        <v>19</v>
      </c>
      <c r="BQ5" s="230" t="s">
        <v>19</v>
      </c>
      <c r="BR5" s="233" t="s">
        <v>20</v>
      </c>
      <c r="BS5" s="74"/>
      <c r="BT5" s="243" t="s">
        <v>32</v>
      </c>
      <c r="BU5" s="244"/>
      <c r="BV5" s="244"/>
      <c r="BW5" s="244"/>
      <c r="BX5" s="244"/>
      <c r="BY5" s="244"/>
      <c r="BZ5" s="244"/>
      <c r="CA5" s="244"/>
      <c r="CB5" s="244"/>
      <c r="CC5" s="244"/>
      <c r="CD5" s="247" t="s">
        <v>33</v>
      </c>
      <c r="CF5" s="243" t="s">
        <v>34</v>
      </c>
      <c r="CG5" s="244"/>
      <c r="CH5" s="244"/>
      <c r="CI5" s="244"/>
      <c r="CJ5" s="244"/>
      <c r="CK5" s="244"/>
      <c r="CL5" s="244"/>
      <c r="CM5" s="244"/>
      <c r="CN5" s="244"/>
      <c r="CO5" s="244"/>
      <c r="CP5" s="247" t="s">
        <v>35</v>
      </c>
    </row>
    <row r="6" spans="2:94" ht="24" customHeight="1" thickBot="1">
      <c r="B6" s="267"/>
      <c r="C6" s="269"/>
      <c r="D6" s="272"/>
      <c r="E6" s="272"/>
      <c r="F6" s="275"/>
      <c r="G6" s="10">
        <v>1</v>
      </c>
      <c r="H6" s="11">
        <v>2</v>
      </c>
      <c r="I6" s="11">
        <v>3</v>
      </c>
      <c r="J6" s="11">
        <v>4</v>
      </c>
      <c r="K6" s="75">
        <v>5</v>
      </c>
      <c r="L6" s="10">
        <v>6</v>
      </c>
      <c r="M6" s="11">
        <v>7</v>
      </c>
      <c r="N6" s="11">
        <v>8</v>
      </c>
      <c r="O6" s="12">
        <v>9</v>
      </c>
      <c r="P6" s="76">
        <v>10</v>
      </c>
      <c r="Q6" s="11">
        <v>11</v>
      </c>
      <c r="R6" s="11">
        <v>12</v>
      </c>
      <c r="S6" s="75">
        <v>13</v>
      </c>
      <c r="T6" s="10">
        <v>14</v>
      </c>
      <c r="U6" s="11">
        <v>15</v>
      </c>
      <c r="V6" s="11">
        <v>16</v>
      </c>
      <c r="W6" s="11">
        <v>17</v>
      </c>
      <c r="X6" s="12">
        <v>18</v>
      </c>
      <c r="Y6" s="76">
        <v>19</v>
      </c>
      <c r="Z6" s="11">
        <v>20</v>
      </c>
      <c r="AA6" s="11">
        <v>21</v>
      </c>
      <c r="AB6" s="75">
        <v>22</v>
      </c>
      <c r="AC6" s="10">
        <v>23</v>
      </c>
      <c r="AD6" s="11">
        <v>24</v>
      </c>
      <c r="AE6" s="11">
        <v>25</v>
      </c>
      <c r="AF6" s="12">
        <v>26</v>
      </c>
      <c r="AG6" s="76">
        <v>27</v>
      </c>
      <c r="AH6" s="11">
        <v>28</v>
      </c>
      <c r="AI6" s="11">
        <v>29</v>
      </c>
      <c r="AJ6" s="11">
        <v>30</v>
      </c>
      <c r="AK6" s="75">
        <v>31</v>
      </c>
      <c r="AL6" s="10">
        <v>41</v>
      </c>
      <c r="AM6" s="11">
        <f>AL6+1</f>
        <v>42</v>
      </c>
      <c r="AN6" s="11">
        <f aca="true" t="shared" si="0" ref="AN6:AX6">AM6+1</f>
        <v>43</v>
      </c>
      <c r="AO6" s="11">
        <f t="shared" si="0"/>
        <v>44</v>
      </c>
      <c r="AP6" s="11">
        <f t="shared" si="0"/>
        <v>45</v>
      </c>
      <c r="AQ6" s="11">
        <f t="shared" si="0"/>
        <v>46</v>
      </c>
      <c r="AR6" s="11">
        <f t="shared" si="0"/>
        <v>47</v>
      </c>
      <c r="AS6" s="11">
        <f t="shared" si="0"/>
        <v>48</v>
      </c>
      <c r="AT6" s="11">
        <f t="shared" si="0"/>
        <v>49</v>
      </c>
      <c r="AU6" s="11">
        <f t="shared" si="0"/>
        <v>50</v>
      </c>
      <c r="AV6" s="11">
        <f t="shared" si="0"/>
        <v>51</v>
      </c>
      <c r="AW6" s="11">
        <f t="shared" si="0"/>
        <v>52</v>
      </c>
      <c r="AX6" s="11">
        <f t="shared" si="0"/>
        <v>53</v>
      </c>
      <c r="AY6" s="76">
        <v>45</v>
      </c>
      <c r="AZ6" s="11">
        <v>46</v>
      </c>
      <c r="BA6" s="11">
        <v>47</v>
      </c>
      <c r="BB6" s="75">
        <v>48</v>
      </c>
      <c r="BC6" s="10">
        <v>49</v>
      </c>
      <c r="BD6" s="11">
        <v>50</v>
      </c>
      <c r="BE6" s="11">
        <v>51</v>
      </c>
      <c r="BF6" s="11">
        <v>52</v>
      </c>
      <c r="BG6" s="12">
        <v>53</v>
      </c>
      <c r="BH6" s="8"/>
      <c r="BI6" s="253"/>
      <c r="BJ6" s="256"/>
      <c r="BK6" s="259"/>
      <c r="BL6" s="9"/>
      <c r="BM6" s="262"/>
      <c r="BN6" s="237"/>
      <c r="BO6" s="231"/>
      <c r="BP6" s="231"/>
      <c r="BQ6" s="231"/>
      <c r="BR6" s="234"/>
      <c r="BS6" s="74"/>
      <c r="BT6" s="245"/>
      <c r="BU6" s="246"/>
      <c r="BV6" s="246"/>
      <c r="BW6" s="246"/>
      <c r="BX6" s="246"/>
      <c r="BY6" s="246"/>
      <c r="BZ6" s="246"/>
      <c r="CA6" s="246"/>
      <c r="CB6" s="246"/>
      <c r="CC6" s="246"/>
      <c r="CD6" s="248"/>
      <c r="CF6" s="245"/>
      <c r="CG6" s="246"/>
      <c r="CH6" s="246"/>
      <c r="CI6" s="246"/>
      <c r="CJ6" s="246"/>
      <c r="CK6" s="246"/>
      <c r="CL6" s="246"/>
      <c r="CM6" s="246"/>
      <c r="CN6" s="246"/>
      <c r="CO6" s="246"/>
      <c r="CP6" s="248"/>
    </row>
    <row r="7" spans="2:94" ht="24" customHeight="1">
      <c r="B7" s="267"/>
      <c r="C7" s="269"/>
      <c r="D7" s="272"/>
      <c r="E7" s="272"/>
      <c r="F7" s="275"/>
      <c r="G7" s="13">
        <v>1</v>
      </c>
      <c r="H7" s="14">
        <v>6</v>
      </c>
      <c r="I7" s="14">
        <v>13</v>
      </c>
      <c r="J7" s="14">
        <f>I7+7</f>
        <v>20</v>
      </c>
      <c r="K7" s="77">
        <f aca="true" t="shared" si="1" ref="K7:Z7">J7+7</f>
        <v>27</v>
      </c>
      <c r="L7" s="13">
        <f t="shared" si="1"/>
        <v>34</v>
      </c>
      <c r="M7" s="14">
        <f t="shared" si="1"/>
        <v>41</v>
      </c>
      <c r="N7" s="14">
        <f t="shared" si="1"/>
        <v>48</v>
      </c>
      <c r="O7" s="15">
        <f t="shared" si="1"/>
        <v>55</v>
      </c>
      <c r="P7" s="78">
        <f t="shared" si="1"/>
        <v>62</v>
      </c>
      <c r="Q7" s="14">
        <f t="shared" si="1"/>
        <v>69</v>
      </c>
      <c r="R7" s="14">
        <f t="shared" si="1"/>
        <v>76</v>
      </c>
      <c r="S7" s="77">
        <f t="shared" si="1"/>
        <v>83</v>
      </c>
      <c r="T7" s="13">
        <f t="shared" si="1"/>
        <v>90</v>
      </c>
      <c r="U7" s="14">
        <f t="shared" si="1"/>
        <v>97</v>
      </c>
      <c r="V7" s="14">
        <f t="shared" si="1"/>
        <v>104</v>
      </c>
      <c r="W7" s="14">
        <f t="shared" si="1"/>
        <v>111</v>
      </c>
      <c r="X7" s="15">
        <f t="shared" si="1"/>
        <v>118</v>
      </c>
      <c r="Y7" s="78">
        <f t="shared" si="1"/>
        <v>125</v>
      </c>
      <c r="Z7" s="14">
        <f t="shared" si="1"/>
        <v>132</v>
      </c>
      <c r="AA7" s="14">
        <f aca="true" t="shared" si="2" ref="AA7:AP7">Z7+7</f>
        <v>139</v>
      </c>
      <c r="AB7" s="77">
        <f t="shared" si="2"/>
        <v>146</v>
      </c>
      <c r="AC7" s="13">
        <f t="shared" si="2"/>
        <v>153</v>
      </c>
      <c r="AD7" s="14">
        <f t="shared" si="2"/>
        <v>160</v>
      </c>
      <c r="AE7" s="14">
        <f t="shared" si="2"/>
        <v>167</v>
      </c>
      <c r="AF7" s="15">
        <f t="shared" si="2"/>
        <v>174</v>
      </c>
      <c r="AG7" s="78">
        <f t="shared" si="2"/>
        <v>181</v>
      </c>
      <c r="AH7" s="14">
        <f t="shared" si="2"/>
        <v>188</v>
      </c>
      <c r="AI7" s="14">
        <f t="shared" si="2"/>
        <v>195</v>
      </c>
      <c r="AJ7" s="14">
        <f t="shared" si="2"/>
        <v>202</v>
      </c>
      <c r="AK7" s="77">
        <f t="shared" si="2"/>
        <v>209</v>
      </c>
      <c r="AL7" s="13">
        <f>5</f>
        <v>5</v>
      </c>
      <c r="AM7" s="14">
        <f t="shared" si="2"/>
        <v>12</v>
      </c>
      <c r="AN7" s="14">
        <f t="shared" si="2"/>
        <v>19</v>
      </c>
      <c r="AO7" s="15">
        <f t="shared" si="2"/>
        <v>26</v>
      </c>
      <c r="AP7" s="78">
        <f t="shared" si="2"/>
        <v>33</v>
      </c>
      <c r="AQ7" s="14">
        <f>AP7+7</f>
        <v>40</v>
      </c>
      <c r="AR7" s="14">
        <f aca="true" t="shared" si="3" ref="AR7:BF7">AQ7+7</f>
        <v>47</v>
      </c>
      <c r="AS7" s="77">
        <f t="shared" si="3"/>
        <v>54</v>
      </c>
      <c r="AT7" s="13">
        <v>44195</v>
      </c>
      <c r="AU7" s="14">
        <f>AT8+1</f>
        <v>7</v>
      </c>
      <c r="AV7" s="14">
        <f t="shared" si="3"/>
        <v>14</v>
      </c>
      <c r="AW7" s="14">
        <f t="shared" si="3"/>
        <v>21</v>
      </c>
      <c r="AX7" s="15">
        <f t="shared" si="3"/>
        <v>28</v>
      </c>
      <c r="AY7" s="78">
        <f t="shared" si="3"/>
        <v>35</v>
      </c>
      <c r="AZ7" s="14">
        <f t="shared" si="3"/>
        <v>42</v>
      </c>
      <c r="BA7" s="14">
        <f t="shared" si="3"/>
        <v>49</v>
      </c>
      <c r="BB7" s="77">
        <f t="shared" si="3"/>
        <v>56</v>
      </c>
      <c r="BC7" s="13">
        <f t="shared" si="3"/>
        <v>63</v>
      </c>
      <c r="BD7" s="14">
        <f t="shared" si="3"/>
        <v>70</v>
      </c>
      <c r="BE7" s="14">
        <f t="shared" si="3"/>
        <v>77</v>
      </c>
      <c r="BF7" s="14">
        <f t="shared" si="3"/>
        <v>84</v>
      </c>
      <c r="BG7" s="15">
        <f aca="true" t="shared" si="4" ref="L7:BG8">BF7+7</f>
        <v>91</v>
      </c>
      <c r="BH7" s="8"/>
      <c r="BI7" s="253"/>
      <c r="BJ7" s="256"/>
      <c r="BK7" s="259"/>
      <c r="BL7" s="9"/>
      <c r="BM7" s="263"/>
      <c r="BN7" s="238"/>
      <c r="BO7" s="232"/>
      <c r="BP7" s="232"/>
      <c r="BQ7" s="232"/>
      <c r="BR7" s="234"/>
      <c r="BS7" s="74"/>
      <c r="BT7" s="250" t="s">
        <v>36</v>
      </c>
      <c r="BU7" s="239" t="s">
        <v>37</v>
      </c>
      <c r="BV7" s="239" t="s">
        <v>38</v>
      </c>
      <c r="BW7" s="239" t="s">
        <v>39</v>
      </c>
      <c r="BX7" s="239" t="s">
        <v>40</v>
      </c>
      <c r="BY7" s="241" t="s">
        <v>23</v>
      </c>
      <c r="BZ7" s="241" t="s">
        <v>29</v>
      </c>
      <c r="CA7" s="241" t="s">
        <v>27</v>
      </c>
      <c r="CB7" s="241" t="s">
        <v>41</v>
      </c>
      <c r="CC7" s="241" t="s">
        <v>42</v>
      </c>
      <c r="CD7" s="248"/>
      <c r="CF7" s="250" t="s">
        <v>36</v>
      </c>
      <c r="CG7" s="239" t="s">
        <v>37</v>
      </c>
      <c r="CH7" s="239" t="s">
        <v>38</v>
      </c>
      <c r="CI7" s="239" t="s">
        <v>39</v>
      </c>
      <c r="CJ7" s="239" t="s">
        <v>40</v>
      </c>
      <c r="CK7" s="241" t="s">
        <v>23</v>
      </c>
      <c r="CL7" s="241" t="s">
        <v>29</v>
      </c>
      <c r="CM7" s="241" t="s">
        <v>27</v>
      </c>
      <c r="CN7" s="241" t="s">
        <v>43</v>
      </c>
      <c r="CO7" s="241" t="s">
        <v>44</v>
      </c>
      <c r="CP7" s="248"/>
    </row>
    <row r="8" spans="2:94" ht="24" customHeight="1" thickBot="1">
      <c r="B8" s="267"/>
      <c r="C8" s="270"/>
      <c r="D8" s="273"/>
      <c r="E8" s="273"/>
      <c r="F8" s="276"/>
      <c r="G8" s="16">
        <v>5</v>
      </c>
      <c r="H8" s="17">
        <v>12</v>
      </c>
      <c r="I8" s="17">
        <v>19</v>
      </c>
      <c r="J8" s="17">
        <v>26</v>
      </c>
      <c r="K8" s="79">
        <f>J8+7</f>
        <v>33</v>
      </c>
      <c r="L8" s="16">
        <f t="shared" si="4"/>
        <v>40</v>
      </c>
      <c r="M8" s="17">
        <f t="shared" si="4"/>
        <v>47</v>
      </c>
      <c r="N8" s="17">
        <f t="shared" si="4"/>
        <v>54</v>
      </c>
      <c r="O8" s="18">
        <f t="shared" si="4"/>
        <v>61</v>
      </c>
      <c r="P8" s="80">
        <f t="shared" si="4"/>
        <v>68</v>
      </c>
      <c r="Q8" s="17">
        <f t="shared" si="4"/>
        <v>75</v>
      </c>
      <c r="R8" s="17">
        <f t="shared" si="4"/>
        <v>82</v>
      </c>
      <c r="S8" s="79">
        <f t="shared" si="4"/>
        <v>89</v>
      </c>
      <c r="T8" s="16">
        <f t="shared" si="4"/>
        <v>96</v>
      </c>
      <c r="U8" s="17">
        <f t="shared" si="4"/>
        <v>103</v>
      </c>
      <c r="V8" s="17">
        <f t="shared" si="4"/>
        <v>110</v>
      </c>
      <c r="W8" s="17">
        <f t="shared" si="4"/>
        <v>117</v>
      </c>
      <c r="X8" s="18">
        <f t="shared" si="4"/>
        <v>124</v>
      </c>
      <c r="Y8" s="80">
        <f t="shared" si="4"/>
        <v>131</v>
      </c>
      <c r="Z8" s="17">
        <f t="shared" si="4"/>
        <v>138</v>
      </c>
      <c r="AA8" s="17">
        <f t="shared" si="4"/>
        <v>145</v>
      </c>
      <c r="AB8" s="79">
        <f t="shared" si="4"/>
        <v>152</v>
      </c>
      <c r="AC8" s="16">
        <f t="shared" si="4"/>
        <v>159</v>
      </c>
      <c r="AD8" s="17">
        <f t="shared" si="4"/>
        <v>166</v>
      </c>
      <c r="AE8" s="17">
        <f t="shared" si="4"/>
        <v>173</v>
      </c>
      <c r="AF8" s="18">
        <f t="shared" si="4"/>
        <v>180</v>
      </c>
      <c r="AG8" s="80">
        <f t="shared" si="4"/>
        <v>187</v>
      </c>
      <c r="AH8" s="17">
        <f t="shared" si="4"/>
        <v>194</v>
      </c>
      <c r="AI8" s="17">
        <f t="shared" si="4"/>
        <v>201</v>
      </c>
      <c r="AJ8" s="17">
        <f t="shared" si="4"/>
        <v>208</v>
      </c>
      <c r="AK8" s="79">
        <f t="shared" si="4"/>
        <v>215</v>
      </c>
      <c r="AL8" s="16">
        <f>11</f>
        <v>11</v>
      </c>
      <c r="AM8" s="17">
        <f t="shared" si="4"/>
        <v>18</v>
      </c>
      <c r="AN8" s="17">
        <f t="shared" si="4"/>
        <v>25</v>
      </c>
      <c r="AO8" s="18">
        <f t="shared" si="4"/>
        <v>32</v>
      </c>
      <c r="AP8" s="80">
        <f t="shared" si="4"/>
        <v>39</v>
      </c>
      <c r="AQ8" s="17">
        <f t="shared" si="4"/>
        <v>46</v>
      </c>
      <c r="AR8" s="17">
        <f t="shared" si="4"/>
        <v>53</v>
      </c>
      <c r="AS8" s="79">
        <f t="shared" si="4"/>
        <v>60</v>
      </c>
      <c r="AT8" s="16">
        <v>6</v>
      </c>
      <c r="AU8" s="17">
        <f t="shared" si="4"/>
        <v>13</v>
      </c>
      <c r="AV8" s="17">
        <f t="shared" si="4"/>
        <v>20</v>
      </c>
      <c r="AW8" s="17">
        <f t="shared" si="4"/>
        <v>27</v>
      </c>
      <c r="AX8" s="18">
        <v>31</v>
      </c>
      <c r="AY8" s="80">
        <f t="shared" si="4"/>
        <v>38</v>
      </c>
      <c r="AZ8" s="17">
        <f t="shared" si="4"/>
        <v>45</v>
      </c>
      <c r="BA8" s="17">
        <f t="shared" si="4"/>
        <v>52</v>
      </c>
      <c r="BB8" s="79">
        <f t="shared" si="4"/>
        <v>59</v>
      </c>
      <c r="BC8" s="16">
        <f t="shared" si="4"/>
        <v>66</v>
      </c>
      <c r="BD8" s="17">
        <f t="shared" si="4"/>
        <v>73</v>
      </c>
      <c r="BE8" s="17">
        <f t="shared" si="4"/>
        <v>80</v>
      </c>
      <c r="BF8" s="17">
        <f t="shared" si="4"/>
        <v>87</v>
      </c>
      <c r="BG8" s="18">
        <v>31</v>
      </c>
      <c r="BH8" s="8"/>
      <c r="BI8" s="254"/>
      <c r="BJ8" s="257"/>
      <c r="BK8" s="260"/>
      <c r="BL8" s="19"/>
      <c r="BM8" s="20"/>
      <c r="BN8" s="21" t="s">
        <v>21</v>
      </c>
      <c r="BO8" s="21" t="s">
        <v>21</v>
      </c>
      <c r="BP8" s="81" t="s">
        <v>22</v>
      </c>
      <c r="BQ8" s="21" t="s">
        <v>21</v>
      </c>
      <c r="BR8" s="235"/>
      <c r="BS8" s="74"/>
      <c r="BT8" s="251"/>
      <c r="BU8" s="240"/>
      <c r="BV8" s="240"/>
      <c r="BW8" s="240"/>
      <c r="BX8" s="240"/>
      <c r="BY8" s="242"/>
      <c r="BZ8" s="242"/>
      <c r="CA8" s="242"/>
      <c r="CB8" s="242"/>
      <c r="CC8" s="242"/>
      <c r="CD8" s="249"/>
      <c r="CF8" s="251"/>
      <c r="CG8" s="240"/>
      <c r="CH8" s="240"/>
      <c r="CI8" s="240"/>
      <c r="CJ8" s="240"/>
      <c r="CK8" s="242"/>
      <c r="CL8" s="242"/>
      <c r="CM8" s="242"/>
      <c r="CN8" s="242"/>
      <c r="CO8" s="242"/>
      <c r="CP8" s="249"/>
    </row>
    <row r="9" spans="2:93" ht="24" customHeight="1" thickBot="1">
      <c r="B9" s="22"/>
      <c r="C9" s="23"/>
      <c r="D9" s="24"/>
      <c r="E9" s="24"/>
      <c r="F9" s="26"/>
      <c r="G9" s="194"/>
      <c r="H9" s="194"/>
      <c r="I9" s="194"/>
      <c r="J9" s="194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4"/>
      <c r="BD9" s="194"/>
      <c r="BE9" s="194"/>
      <c r="BF9" s="194"/>
      <c r="BG9" s="195"/>
      <c r="BH9" s="22"/>
      <c r="BI9" s="25"/>
      <c r="BJ9" s="22"/>
      <c r="BK9" s="22"/>
      <c r="BL9" s="22"/>
      <c r="BM9" s="26"/>
      <c r="BN9" s="22"/>
      <c r="BO9" s="22"/>
      <c r="BP9" s="22"/>
      <c r="BQ9" s="22"/>
      <c r="BR9" s="22"/>
      <c r="BS9" s="30"/>
      <c r="BT9" s="25"/>
      <c r="BU9" s="22"/>
      <c r="BV9" s="22"/>
      <c r="BW9" s="22"/>
      <c r="BX9" s="22"/>
      <c r="BY9" s="82"/>
      <c r="BZ9" s="82"/>
      <c r="CA9" s="82"/>
      <c r="CB9" s="82"/>
      <c r="CC9" s="82"/>
      <c r="CF9" s="25"/>
      <c r="CG9" s="22"/>
      <c r="CH9" s="22"/>
      <c r="CI9" s="22"/>
      <c r="CJ9" s="22"/>
      <c r="CK9" s="82"/>
      <c r="CL9" s="82"/>
      <c r="CM9" s="82"/>
      <c r="CN9" s="82"/>
      <c r="CO9" s="82"/>
    </row>
    <row r="10" spans="2:93" ht="99.75" customHeight="1">
      <c r="B10" s="228" t="s">
        <v>73</v>
      </c>
      <c r="C10" s="83" t="s">
        <v>25</v>
      </c>
      <c r="D10" s="27" t="s">
        <v>47</v>
      </c>
      <c r="E10" s="199" t="s">
        <v>63</v>
      </c>
      <c r="F10" s="29" t="s">
        <v>48</v>
      </c>
      <c r="G10" s="200"/>
      <c r="H10" s="201"/>
      <c r="I10" s="201"/>
      <c r="J10" s="202"/>
      <c r="K10" s="203"/>
      <c r="L10" s="201"/>
      <c r="M10" s="201"/>
      <c r="N10" s="202"/>
      <c r="O10" s="203"/>
      <c r="P10" s="201"/>
      <c r="Q10" s="201"/>
      <c r="R10" s="202"/>
      <c r="S10" s="203"/>
      <c r="T10" s="200"/>
      <c r="U10" s="201"/>
      <c r="V10" s="201"/>
      <c r="W10" s="202"/>
      <c r="X10" s="203"/>
      <c r="Y10" s="201"/>
      <c r="Z10" s="201"/>
      <c r="AA10" s="202"/>
      <c r="AB10" s="203"/>
      <c r="AC10" s="201"/>
      <c r="AD10" s="201"/>
      <c r="AE10" s="202"/>
      <c r="AF10" s="203"/>
      <c r="AG10" s="200"/>
      <c r="AH10" s="201"/>
      <c r="AI10" s="201"/>
      <c r="AJ10" s="202"/>
      <c r="AK10" s="203"/>
      <c r="AL10" s="284">
        <v>13</v>
      </c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6"/>
      <c r="AY10" s="201"/>
      <c r="AZ10" s="201"/>
      <c r="BA10" s="202"/>
      <c r="BB10" s="203"/>
      <c r="BC10" s="200"/>
      <c r="BD10" s="201"/>
      <c r="BE10" s="201"/>
      <c r="BF10" s="202"/>
      <c r="BG10" s="203"/>
      <c r="BH10" s="204"/>
      <c r="BI10" s="31">
        <v>13</v>
      </c>
      <c r="BJ10" s="32" t="str">
        <f aca="true" t="shared" si="5" ref="BJ10:BJ18">IF(BM10="CPC",SUM(G10:BG10),"")</f>
        <v/>
      </c>
      <c r="BK10" s="33" t="str">
        <f aca="true" t="shared" si="6" ref="BK10:BK21">IF(BM10="CPV",SUM(G10:BG10)*1000,"")</f>
        <v/>
      </c>
      <c r="BL10" s="205"/>
      <c r="BM10" s="212" t="s">
        <v>31</v>
      </c>
      <c r="BN10" s="217">
        <v>0</v>
      </c>
      <c r="BO10" s="210">
        <f>PRODUCT(BN10,BI10)</f>
        <v>0</v>
      </c>
      <c r="BP10" s="175"/>
      <c r="BQ10" s="84">
        <f>BO10*BP10</f>
        <v>0</v>
      </c>
      <c r="BR10" s="30"/>
      <c r="BS10" s="85"/>
      <c r="BT10" s="86"/>
      <c r="BU10" s="34"/>
      <c r="BV10" s="34"/>
      <c r="BW10" s="87"/>
      <c r="BX10" s="87"/>
      <c r="BY10" s="88"/>
      <c r="BZ10" s="88"/>
      <c r="CA10" s="88"/>
      <c r="CB10" s="89"/>
      <c r="CC10" s="90"/>
      <c r="CF10" s="86"/>
      <c r="CG10" s="34"/>
      <c r="CH10" s="34"/>
      <c r="CI10" s="87"/>
      <c r="CJ10" s="87"/>
      <c r="CK10" s="88"/>
      <c r="CL10" s="88"/>
      <c r="CM10" s="88"/>
      <c r="CN10" s="88"/>
      <c r="CO10" s="91"/>
    </row>
    <row r="11" spans="2:93" ht="99.75" customHeight="1">
      <c r="B11" s="229"/>
      <c r="C11" s="92" t="s">
        <v>25</v>
      </c>
      <c r="D11" s="46" t="s">
        <v>47</v>
      </c>
      <c r="E11" s="93"/>
      <c r="F11" s="48" t="s">
        <v>78</v>
      </c>
      <c r="G11" s="37"/>
      <c r="H11" s="38"/>
      <c r="I11" s="38"/>
      <c r="J11" s="193"/>
      <c r="K11" s="52"/>
      <c r="L11" s="38"/>
      <c r="M11" s="38"/>
      <c r="N11" s="193"/>
      <c r="O11" s="52"/>
      <c r="P11" s="38"/>
      <c r="Q11" s="38"/>
      <c r="R11" s="193"/>
      <c r="S11" s="52"/>
      <c r="T11" s="37"/>
      <c r="U11" s="38"/>
      <c r="V11" s="38"/>
      <c r="W11" s="193"/>
      <c r="X11" s="52"/>
      <c r="Y11" s="38"/>
      <c r="Z11" s="38"/>
      <c r="AA11" s="193"/>
      <c r="AB11" s="52"/>
      <c r="AC11" s="38"/>
      <c r="AD11" s="38"/>
      <c r="AE11" s="193"/>
      <c r="AF11" s="52"/>
      <c r="AG11" s="37"/>
      <c r="AH11" s="38"/>
      <c r="AI11" s="38"/>
      <c r="AJ11" s="193"/>
      <c r="AK11" s="52"/>
      <c r="AL11" s="287">
        <v>5000</v>
      </c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9"/>
      <c r="AY11" s="38"/>
      <c r="AZ11" s="38"/>
      <c r="BA11" s="193"/>
      <c r="BB11" s="52"/>
      <c r="BC11" s="37"/>
      <c r="BD11" s="38"/>
      <c r="BE11" s="38"/>
      <c r="BF11" s="193"/>
      <c r="BG11" s="52"/>
      <c r="BH11" s="206"/>
      <c r="BI11" s="181">
        <v>5000000</v>
      </c>
      <c r="BJ11" s="182"/>
      <c r="BK11" s="183"/>
      <c r="BL11" s="207"/>
      <c r="BM11" s="213" t="s">
        <v>23</v>
      </c>
      <c r="BN11" s="179">
        <v>0</v>
      </c>
      <c r="BO11" s="178">
        <f>BN11*BI11</f>
        <v>0</v>
      </c>
      <c r="BP11" s="184"/>
      <c r="BQ11" s="185"/>
      <c r="BR11" s="30"/>
      <c r="BS11" s="85"/>
      <c r="BT11" s="186"/>
      <c r="BU11" s="187"/>
      <c r="BV11" s="187"/>
      <c r="BW11" s="188"/>
      <c r="BX11" s="188"/>
      <c r="BY11" s="189"/>
      <c r="BZ11" s="189"/>
      <c r="CA11" s="189"/>
      <c r="CB11" s="190"/>
      <c r="CC11" s="191"/>
      <c r="CF11" s="186"/>
      <c r="CG11" s="187"/>
      <c r="CH11" s="187"/>
      <c r="CI11" s="188"/>
      <c r="CJ11" s="188"/>
      <c r="CK11" s="189"/>
      <c r="CL11" s="189"/>
      <c r="CM11" s="189"/>
      <c r="CN11" s="189"/>
      <c r="CO11" s="192"/>
    </row>
    <row r="12" spans="2:93" ht="99.75" customHeight="1">
      <c r="B12" s="229"/>
      <c r="C12" s="104" t="s">
        <v>26</v>
      </c>
      <c r="D12" s="46" t="s">
        <v>81</v>
      </c>
      <c r="E12" s="93" t="s">
        <v>49</v>
      </c>
      <c r="F12" s="48" t="s">
        <v>50</v>
      </c>
      <c r="G12" s="37"/>
      <c r="H12" s="38"/>
      <c r="I12" s="38"/>
      <c r="J12" s="193"/>
      <c r="K12" s="52"/>
      <c r="L12" s="38"/>
      <c r="M12" s="38"/>
      <c r="N12" s="193"/>
      <c r="O12" s="52"/>
      <c r="P12" s="38"/>
      <c r="Q12" s="38"/>
      <c r="R12" s="193"/>
      <c r="S12" s="52"/>
      <c r="T12" s="37"/>
      <c r="U12" s="38"/>
      <c r="V12" s="38"/>
      <c r="W12" s="193"/>
      <c r="X12" s="52"/>
      <c r="Y12" s="38"/>
      <c r="Z12" s="38"/>
      <c r="AA12" s="193"/>
      <c r="AB12" s="52"/>
      <c r="AC12" s="38"/>
      <c r="AD12" s="38"/>
      <c r="AE12" s="193"/>
      <c r="AF12" s="52"/>
      <c r="AG12" s="37"/>
      <c r="AH12" s="38"/>
      <c r="AI12" s="38"/>
      <c r="AJ12" s="193"/>
      <c r="AK12" s="52"/>
      <c r="AL12" s="287">
        <v>6000</v>
      </c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9"/>
      <c r="AY12" s="38"/>
      <c r="AZ12" s="38"/>
      <c r="BA12" s="193"/>
      <c r="BB12" s="52"/>
      <c r="BC12" s="37"/>
      <c r="BD12" s="38"/>
      <c r="BE12" s="38"/>
      <c r="BF12" s="193"/>
      <c r="BG12" s="52"/>
      <c r="BH12" s="206"/>
      <c r="BI12" s="40">
        <f>(AL12+AW12)*1000</f>
        <v>6000000</v>
      </c>
      <c r="BJ12" s="41" t="str">
        <f aca="true" t="shared" si="7" ref="BJ12:BJ14">IF(BM12="CPC",SUM(G12:BG12),"")</f>
        <v/>
      </c>
      <c r="BK12" s="42" t="str">
        <f aca="true" t="shared" si="8" ref="BK12:BK14">IF(BM12="CPV",SUM(G12:BG12)*1000,"")</f>
        <v/>
      </c>
      <c r="BL12" s="207"/>
      <c r="BM12" s="213" t="s">
        <v>23</v>
      </c>
      <c r="BN12" s="179">
        <v>0</v>
      </c>
      <c r="BO12" s="178">
        <f>BN12*BI12</f>
        <v>0</v>
      </c>
      <c r="BP12" s="176"/>
      <c r="BQ12" s="97">
        <f aca="true" t="shared" si="9" ref="BQ12:BQ14">BO12*BP12</f>
        <v>0</v>
      </c>
      <c r="BR12" s="30"/>
      <c r="BS12" s="85"/>
      <c r="BT12" s="98"/>
      <c r="BU12" s="44"/>
      <c r="BV12" s="44"/>
      <c r="BW12" s="99"/>
      <c r="BX12" s="99"/>
      <c r="BY12" s="100"/>
      <c r="BZ12" s="100"/>
      <c r="CA12" s="100"/>
      <c r="CB12" s="101"/>
      <c r="CC12" s="102"/>
      <c r="CF12" s="98"/>
      <c r="CG12" s="44"/>
      <c r="CH12" s="44"/>
      <c r="CI12" s="99"/>
      <c r="CJ12" s="99"/>
      <c r="CK12" s="100"/>
      <c r="CL12" s="100"/>
      <c r="CM12" s="100"/>
      <c r="CN12" s="100"/>
      <c r="CO12" s="103"/>
    </row>
    <row r="13" spans="2:93" ht="99.75" customHeight="1">
      <c r="B13" s="229"/>
      <c r="C13" s="104" t="s">
        <v>26</v>
      </c>
      <c r="D13" s="46" t="s">
        <v>81</v>
      </c>
      <c r="E13" s="93" t="s">
        <v>51</v>
      </c>
      <c r="F13" s="48" t="s">
        <v>52</v>
      </c>
      <c r="G13" s="37"/>
      <c r="H13" s="38"/>
      <c r="I13" s="38"/>
      <c r="J13" s="193"/>
      <c r="K13" s="39"/>
      <c r="L13" s="38"/>
      <c r="M13" s="38"/>
      <c r="N13" s="193"/>
      <c r="O13" s="39"/>
      <c r="P13" s="38"/>
      <c r="Q13" s="38"/>
      <c r="R13" s="193"/>
      <c r="S13" s="39"/>
      <c r="T13" s="37"/>
      <c r="U13" s="38"/>
      <c r="V13" s="38"/>
      <c r="W13" s="193"/>
      <c r="X13" s="39"/>
      <c r="Y13" s="38"/>
      <c r="Z13" s="38"/>
      <c r="AA13" s="193"/>
      <c r="AB13" s="39"/>
      <c r="AC13" s="38"/>
      <c r="AD13" s="38"/>
      <c r="AE13" s="193"/>
      <c r="AF13" s="39"/>
      <c r="AG13" s="37"/>
      <c r="AH13" s="38"/>
      <c r="AI13" s="38"/>
      <c r="AJ13" s="193"/>
      <c r="AK13" s="39"/>
      <c r="AL13" s="287">
        <v>5000</v>
      </c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9"/>
      <c r="AY13" s="38"/>
      <c r="AZ13" s="38"/>
      <c r="BA13" s="193"/>
      <c r="BB13" s="39"/>
      <c r="BC13" s="37"/>
      <c r="BD13" s="38"/>
      <c r="BE13" s="38"/>
      <c r="BF13" s="193"/>
      <c r="BG13" s="39"/>
      <c r="BH13" s="206"/>
      <c r="BI13" s="40">
        <f>(AL13+AW13)*1000</f>
        <v>5000000</v>
      </c>
      <c r="BJ13" s="41" t="str">
        <f t="shared" si="7"/>
        <v/>
      </c>
      <c r="BK13" s="42" t="str">
        <f t="shared" si="8"/>
        <v/>
      </c>
      <c r="BL13" s="207"/>
      <c r="BM13" s="213" t="s">
        <v>23</v>
      </c>
      <c r="BN13" s="179">
        <v>0</v>
      </c>
      <c r="BO13" s="178">
        <f aca="true" t="shared" si="10" ref="BO13:BO21">BN13*BI13</f>
        <v>0</v>
      </c>
      <c r="BP13" s="176"/>
      <c r="BQ13" s="97">
        <f t="shared" si="9"/>
        <v>0</v>
      </c>
      <c r="BR13" s="30"/>
      <c r="BS13" s="85"/>
      <c r="BT13" s="98"/>
      <c r="BU13" s="44"/>
      <c r="BV13" s="44"/>
      <c r="BW13" s="99"/>
      <c r="BX13" s="99"/>
      <c r="BY13" s="100"/>
      <c r="BZ13" s="100"/>
      <c r="CA13" s="100"/>
      <c r="CB13" s="101"/>
      <c r="CC13" s="102"/>
      <c r="CF13" s="98"/>
      <c r="CG13" s="44"/>
      <c r="CH13" s="44"/>
      <c r="CI13" s="99"/>
      <c r="CJ13" s="99"/>
      <c r="CK13" s="100"/>
      <c r="CL13" s="100"/>
      <c r="CM13" s="100"/>
      <c r="CN13" s="100"/>
      <c r="CO13" s="103"/>
    </row>
    <row r="14" spans="2:93" ht="99.75" customHeight="1">
      <c r="B14" s="229"/>
      <c r="C14" s="104" t="s">
        <v>24</v>
      </c>
      <c r="D14" s="46" t="s">
        <v>46</v>
      </c>
      <c r="E14" s="93" t="s">
        <v>64</v>
      </c>
      <c r="F14" s="48" t="s">
        <v>53</v>
      </c>
      <c r="G14" s="37"/>
      <c r="H14" s="38"/>
      <c r="I14" s="38"/>
      <c r="J14" s="193"/>
      <c r="K14" s="39"/>
      <c r="L14" s="38"/>
      <c r="M14" s="38"/>
      <c r="N14" s="193"/>
      <c r="O14" s="39"/>
      <c r="P14" s="38"/>
      <c r="Q14" s="38"/>
      <c r="R14" s="193"/>
      <c r="S14" s="39"/>
      <c r="T14" s="37"/>
      <c r="U14" s="38"/>
      <c r="V14" s="38"/>
      <c r="W14" s="193"/>
      <c r="X14" s="39"/>
      <c r="Y14" s="38"/>
      <c r="Z14" s="38"/>
      <c r="AA14" s="193"/>
      <c r="AB14" s="39"/>
      <c r="AC14" s="38"/>
      <c r="AD14" s="38"/>
      <c r="AE14" s="193"/>
      <c r="AF14" s="39"/>
      <c r="AG14" s="37"/>
      <c r="AH14" s="38"/>
      <c r="AI14" s="38"/>
      <c r="AJ14" s="193"/>
      <c r="AK14" s="39"/>
      <c r="AL14" s="287">
        <v>4000</v>
      </c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9"/>
      <c r="AY14" s="38"/>
      <c r="AZ14" s="38"/>
      <c r="BA14" s="193"/>
      <c r="BB14" s="39"/>
      <c r="BC14" s="37"/>
      <c r="BD14" s="38"/>
      <c r="BE14" s="38"/>
      <c r="BF14" s="193"/>
      <c r="BG14" s="39"/>
      <c r="BH14" s="206"/>
      <c r="BI14" s="40">
        <f>(AL14+AW14)*1000</f>
        <v>4000000</v>
      </c>
      <c r="BJ14" s="41" t="str">
        <f t="shared" si="7"/>
        <v/>
      </c>
      <c r="BK14" s="42" t="str">
        <f t="shared" si="8"/>
        <v/>
      </c>
      <c r="BL14" s="207"/>
      <c r="BM14" s="213" t="s">
        <v>23</v>
      </c>
      <c r="BN14" s="179">
        <v>0</v>
      </c>
      <c r="BO14" s="178">
        <f t="shared" si="10"/>
        <v>0</v>
      </c>
      <c r="BP14" s="176"/>
      <c r="BQ14" s="97">
        <f t="shared" si="9"/>
        <v>0</v>
      </c>
      <c r="BR14" s="30"/>
      <c r="BS14" s="30"/>
      <c r="BT14" s="98"/>
      <c r="BU14" s="44"/>
      <c r="BV14" s="44"/>
      <c r="BW14" s="99"/>
      <c r="BX14" s="99"/>
      <c r="BY14" s="100"/>
      <c r="BZ14" s="100"/>
      <c r="CA14" s="100"/>
      <c r="CB14" s="101"/>
      <c r="CC14" s="102"/>
      <c r="CF14" s="98"/>
      <c r="CG14" s="44"/>
      <c r="CH14" s="44"/>
      <c r="CI14" s="99"/>
      <c r="CJ14" s="99"/>
      <c r="CK14" s="100"/>
      <c r="CL14" s="100"/>
      <c r="CM14" s="100"/>
      <c r="CN14" s="100"/>
      <c r="CO14" s="103"/>
    </row>
    <row r="15" spans="2:93" ht="99.75" customHeight="1">
      <c r="B15" s="229"/>
      <c r="C15" s="92" t="s">
        <v>45</v>
      </c>
      <c r="D15" s="46" t="s">
        <v>45</v>
      </c>
      <c r="E15" s="93"/>
      <c r="F15" s="48" t="s">
        <v>76</v>
      </c>
      <c r="G15" s="37"/>
      <c r="H15" s="38"/>
      <c r="I15" s="38"/>
      <c r="J15" s="193"/>
      <c r="K15" s="52"/>
      <c r="L15" s="38"/>
      <c r="M15" s="38"/>
      <c r="N15" s="193"/>
      <c r="O15" s="52"/>
      <c r="P15" s="38"/>
      <c r="Q15" s="38"/>
      <c r="R15" s="193"/>
      <c r="S15" s="52"/>
      <c r="T15" s="37"/>
      <c r="U15" s="38"/>
      <c r="V15" s="38"/>
      <c r="W15" s="193"/>
      <c r="X15" s="52"/>
      <c r="Y15" s="38"/>
      <c r="Z15" s="38"/>
      <c r="AA15" s="193"/>
      <c r="AB15" s="52"/>
      <c r="AC15" s="38"/>
      <c r="AD15" s="38"/>
      <c r="AE15" s="193"/>
      <c r="AF15" s="52"/>
      <c r="AG15" s="37"/>
      <c r="AH15" s="38"/>
      <c r="AI15" s="38"/>
      <c r="AJ15" s="193"/>
      <c r="AK15" s="52"/>
      <c r="AL15" s="287">
        <v>3000</v>
      </c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9"/>
      <c r="AY15" s="38"/>
      <c r="AZ15" s="38"/>
      <c r="BA15" s="193"/>
      <c r="BB15" s="52"/>
      <c r="BC15" s="37"/>
      <c r="BD15" s="38"/>
      <c r="BE15" s="38"/>
      <c r="BF15" s="193"/>
      <c r="BG15" s="52"/>
      <c r="BH15" s="206"/>
      <c r="BI15" s="181">
        <v>3000000</v>
      </c>
      <c r="BJ15" s="41"/>
      <c r="BK15" s="42"/>
      <c r="BL15" s="207"/>
      <c r="BM15" s="213" t="s">
        <v>23</v>
      </c>
      <c r="BN15" s="179">
        <v>0</v>
      </c>
      <c r="BO15" s="178">
        <f t="shared" si="10"/>
        <v>0</v>
      </c>
      <c r="BP15" s="176"/>
      <c r="BQ15" s="97"/>
      <c r="BR15" s="30"/>
      <c r="BS15" s="30"/>
      <c r="BT15" s="98"/>
      <c r="BU15" s="44"/>
      <c r="BV15" s="44"/>
      <c r="BW15" s="99"/>
      <c r="BX15" s="99"/>
      <c r="BY15" s="100"/>
      <c r="BZ15" s="100"/>
      <c r="CA15" s="100"/>
      <c r="CB15" s="101"/>
      <c r="CC15" s="102"/>
      <c r="CF15" s="98"/>
      <c r="CG15" s="44"/>
      <c r="CH15" s="44"/>
      <c r="CI15" s="99"/>
      <c r="CJ15" s="99"/>
      <c r="CK15" s="100"/>
      <c r="CL15" s="100"/>
      <c r="CM15" s="100"/>
      <c r="CN15" s="100"/>
      <c r="CO15" s="103"/>
    </row>
    <row r="16" spans="2:93" ht="99.75" customHeight="1">
      <c r="B16" s="229"/>
      <c r="C16" s="92" t="s">
        <v>45</v>
      </c>
      <c r="D16" s="46" t="s">
        <v>79</v>
      </c>
      <c r="E16" s="93"/>
      <c r="F16" s="48" t="s">
        <v>77</v>
      </c>
      <c r="G16" s="37"/>
      <c r="H16" s="38"/>
      <c r="I16" s="38"/>
      <c r="J16" s="193"/>
      <c r="K16" s="52"/>
      <c r="L16" s="38"/>
      <c r="M16" s="38"/>
      <c r="N16" s="193"/>
      <c r="O16" s="52"/>
      <c r="P16" s="38"/>
      <c r="Q16" s="38"/>
      <c r="R16" s="193"/>
      <c r="S16" s="52"/>
      <c r="T16" s="37"/>
      <c r="U16" s="38"/>
      <c r="V16" s="38"/>
      <c r="W16" s="193"/>
      <c r="X16" s="52"/>
      <c r="Y16" s="38"/>
      <c r="Z16" s="38"/>
      <c r="AA16" s="193"/>
      <c r="AB16" s="52"/>
      <c r="AC16" s="38"/>
      <c r="AD16" s="38"/>
      <c r="AE16" s="193"/>
      <c r="AF16" s="52"/>
      <c r="AG16" s="37"/>
      <c r="AH16" s="38"/>
      <c r="AI16" s="38"/>
      <c r="AJ16" s="193"/>
      <c r="AK16" s="52"/>
      <c r="AL16" s="287">
        <v>5000</v>
      </c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9"/>
      <c r="AY16" s="38"/>
      <c r="AZ16" s="38"/>
      <c r="BA16" s="193"/>
      <c r="BB16" s="52"/>
      <c r="BC16" s="37"/>
      <c r="BD16" s="38"/>
      <c r="BE16" s="38"/>
      <c r="BF16" s="193"/>
      <c r="BG16" s="52"/>
      <c r="BH16" s="206"/>
      <c r="BI16" s="181">
        <v>5000000</v>
      </c>
      <c r="BJ16" s="41"/>
      <c r="BK16" s="42"/>
      <c r="BL16" s="207"/>
      <c r="BM16" s="213" t="s">
        <v>23</v>
      </c>
      <c r="BN16" s="179">
        <v>0</v>
      </c>
      <c r="BO16" s="178">
        <f t="shared" si="10"/>
        <v>0</v>
      </c>
      <c r="BP16" s="176"/>
      <c r="BQ16" s="97"/>
      <c r="BR16" s="30"/>
      <c r="BS16" s="30"/>
      <c r="BT16" s="98"/>
      <c r="BU16" s="44"/>
      <c r="BV16" s="44"/>
      <c r="BW16" s="99"/>
      <c r="BX16" s="99"/>
      <c r="BY16" s="100"/>
      <c r="BZ16" s="100"/>
      <c r="CA16" s="100"/>
      <c r="CB16" s="101"/>
      <c r="CC16" s="102"/>
      <c r="CF16" s="98"/>
      <c r="CG16" s="44"/>
      <c r="CH16" s="44"/>
      <c r="CI16" s="99"/>
      <c r="CJ16" s="99"/>
      <c r="CK16" s="100"/>
      <c r="CL16" s="100"/>
      <c r="CM16" s="100"/>
      <c r="CN16" s="100"/>
      <c r="CO16" s="103"/>
    </row>
    <row r="17" spans="2:93" ht="99.75" customHeight="1">
      <c r="B17" s="229"/>
      <c r="C17" s="92" t="s">
        <v>45</v>
      </c>
      <c r="D17" s="46" t="s">
        <v>65</v>
      </c>
      <c r="E17" s="93" t="s">
        <v>80</v>
      </c>
      <c r="F17" s="48" t="s">
        <v>75</v>
      </c>
      <c r="G17" s="37"/>
      <c r="H17" s="38"/>
      <c r="I17" s="38"/>
      <c r="J17" s="193"/>
      <c r="K17" s="52"/>
      <c r="L17" s="38"/>
      <c r="M17" s="38"/>
      <c r="N17" s="193"/>
      <c r="O17" s="52"/>
      <c r="P17" s="38"/>
      <c r="Q17" s="38"/>
      <c r="R17" s="193"/>
      <c r="S17" s="52"/>
      <c r="T17" s="37"/>
      <c r="U17" s="38"/>
      <c r="V17" s="38"/>
      <c r="W17" s="193"/>
      <c r="X17" s="52"/>
      <c r="Y17" s="38"/>
      <c r="Z17" s="38"/>
      <c r="AA17" s="193"/>
      <c r="AB17" s="52"/>
      <c r="AC17" s="38"/>
      <c r="AD17" s="38"/>
      <c r="AE17" s="193"/>
      <c r="AF17" s="52"/>
      <c r="AG17" s="37"/>
      <c r="AH17" s="38"/>
      <c r="AI17" s="38"/>
      <c r="AJ17" s="193"/>
      <c r="AK17" s="52"/>
      <c r="AL17" s="287">
        <v>1000</v>
      </c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9"/>
      <c r="AY17" s="38"/>
      <c r="AZ17" s="38"/>
      <c r="BA17" s="193"/>
      <c r="BB17" s="52"/>
      <c r="BC17" s="37"/>
      <c r="BD17" s="38"/>
      <c r="BE17" s="38"/>
      <c r="BF17" s="193"/>
      <c r="BG17" s="52"/>
      <c r="BH17" s="206"/>
      <c r="BI17" s="40">
        <f>(AL17+AW17)*1000</f>
        <v>1000000</v>
      </c>
      <c r="BJ17" s="41" t="str">
        <f t="shared" si="5"/>
        <v/>
      </c>
      <c r="BK17" s="42" t="str">
        <f t="shared" si="6"/>
        <v/>
      </c>
      <c r="BL17" s="207"/>
      <c r="BM17" s="213" t="s">
        <v>23</v>
      </c>
      <c r="BN17" s="179">
        <v>0</v>
      </c>
      <c r="BO17" s="178">
        <f>BN17*BI17</f>
        <v>0</v>
      </c>
      <c r="BP17" s="176"/>
      <c r="BQ17" s="97">
        <f aca="true" t="shared" si="11" ref="BQ17:BQ22">BO17*BP17</f>
        <v>0</v>
      </c>
      <c r="BR17" s="30"/>
      <c r="BS17" s="85"/>
      <c r="BT17" s="98"/>
      <c r="BU17" s="44"/>
      <c r="BV17" s="44"/>
      <c r="BW17" s="99"/>
      <c r="BX17" s="99"/>
      <c r="BY17" s="100"/>
      <c r="BZ17" s="100"/>
      <c r="CA17" s="100"/>
      <c r="CB17" s="101"/>
      <c r="CC17" s="102"/>
      <c r="CF17" s="98"/>
      <c r="CG17" s="44"/>
      <c r="CH17" s="44"/>
      <c r="CI17" s="99"/>
      <c r="CJ17" s="99"/>
      <c r="CK17" s="100"/>
      <c r="CL17" s="100"/>
      <c r="CM17" s="100"/>
      <c r="CN17" s="100"/>
      <c r="CO17" s="103"/>
    </row>
    <row r="18" spans="2:93" ht="99.75" customHeight="1">
      <c r="B18" s="229"/>
      <c r="C18" s="92" t="s">
        <v>45</v>
      </c>
      <c r="D18" s="46" t="s">
        <v>66</v>
      </c>
      <c r="E18" s="93" t="s">
        <v>80</v>
      </c>
      <c r="F18" s="48" t="s">
        <v>75</v>
      </c>
      <c r="G18" s="37"/>
      <c r="H18" s="38"/>
      <c r="I18" s="38"/>
      <c r="J18" s="193"/>
      <c r="K18" s="52"/>
      <c r="L18" s="38"/>
      <c r="M18" s="38"/>
      <c r="N18" s="193"/>
      <c r="O18" s="52"/>
      <c r="P18" s="38"/>
      <c r="Q18" s="38"/>
      <c r="R18" s="193"/>
      <c r="S18" s="52"/>
      <c r="T18" s="37"/>
      <c r="U18" s="38"/>
      <c r="V18" s="38"/>
      <c r="W18" s="193"/>
      <c r="X18" s="52"/>
      <c r="Y18" s="38"/>
      <c r="Z18" s="38"/>
      <c r="AA18" s="193"/>
      <c r="AB18" s="52"/>
      <c r="AC18" s="38"/>
      <c r="AD18" s="38"/>
      <c r="AE18" s="193"/>
      <c r="AF18" s="52"/>
      <c r="AG18" s="37"/>
      <c r="AH18" s="38"/>
      <c r="AI18" s="38"/>
      <c r="AJ18" s="193"/>
      <c r="AK18" s="52"/>
      <c r="AL18" s="287">
        <v>1000</v>
      </c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9"/>
      <c r="AY18" s="38"/>
      <c r="AZ18" s="38"/>
      <c r="BA18" s="193"/>
      <c r="BB18" s="52"/>
      <c r="BC18" s="37"/>
      <c r="BD18" s="38"/>
      <c r="BE18" s="38"/>
      <c r="BF18" s="193"/>
      <c r="BG18" s="52"/>
      <c r="BH18" s="206"/>
      <c r="BI18" s="40">
        <f>(AL18+AW18)*1000</f>
        <v>1000000</v>
      </c>
      <c r="BJ18" s="41" t="str">
        <f t="shared" si="5"/>
        <v/>
      </c>
      <c r="BK18" s="42" t="str">
        <f t="shared" si="6"/>
        <v/>
      </c>
      <c r="BL18" s="207"/>
      <c r="BM18" s="213" t="s">
        <v>23</v>
      </c>
      <c r="BN18" s="179">
        <v>0</v>
      </c>
      <c r="BO18" s="178">
        <f t="shared" si="10"/>
        <v>0</v>
      </c>
      <c r="BP18" s="176"/>
      <c r="BQ18" s="97">
        <f t="shared" si="11"/>
        <v>0</v>
      </c>
      <c r="BR18" s="30"/>
      <c r="BS18" s="85"/>
      <c r="BT18" s="98"/>
      <c r="BU18" s="44"/>
      <c r="BV18" s="44"/>
      <c r="BW18" s="99"/>
      <c r="BX18" s="99"/>
      <c r="BY18" s="100"/>
      <c r="BZ18" s="100"/>
      <c r="CA18" s="100"/>
      <c r="CB18" s="101"/>
      <c r="CC18" s="102"/>
      <c r="CF18" s="98"/>
      <c r="CG18" s="44"/>
      <c r="CH18" s="44"/>
      <c r="CI18" s="99"/>
      <c r="CJ18" s="99"/>
      <c r="CK18" s="100"/>
      <c r="CL18" s="100"/>
      <c r="CM18" s="100"/>
      <c r="CN18" s="100"/>
      <c r="CO18" s="103"/>
    </row>
    <row r="19" spans="2:93" ht="99.75" customHeight="1">
      <c r="B19" s="229"/>
      <c r="C19" s="104" t="s">
        <v>67</v>
      </c>
      <c r="D19" s="46" t="s">
        <v>68</v>
      </c>
      <c r="E19" s="93"/>
      <c r="F19" s="48" t="s">
        <v>69</v>
      </c>
      <c r="G19" s="37"/>
      <c r="H19" s="38"/>
      <c r="I19" s="38"/>
      <c r="J19" s="193"/>
      <c r="K19" s="52"/>
      <c r="L19" s="38"/>
      <c r="M19" s="38"/>
      <c r="N19" s="193"/>
      <c r="O19" s="52"/>
      <c r="P19" s="38"/>
      <c r="Q19" s="38"/>
      <c r="R19" s="193"/>
      <c r="S19" s="52"/>
      <c r="T19" s="37"/>
      <c r="U19" s="38"/>
      <c r="V19" s="38"/>
      <c r="W19" s="193"/>
      <c r="X19" s="52"/>
      <c r="Y19" s="38"/>
      <c r="Z19" s="38"/>
      <c r="AA19" s="193"/>
      <c r="AB19" s="52"/>
      <c r="AC19" s="38"/>
      <c r="AD19" s="38"/>
      <c r="AE19" s="193"/>
      <c r="AF19" s="52"/>
      <c r="AG19" s="37"/>
      <c r="AH19" s="38"/>
      <c r="AI19" s="38"/>
      <c r="AJ19" s="193"/>
      <c r="AK19" s="52"/>
      <c r="AL19" s="287">
        <v>1000</v>
      </c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9"/>
      <c r="AY19" s="38"/>
      <c r="AZ19" s="38"/>
      <c r="BA19" s="193"/>
      <c r="BB19" s="52"/>
      <c r="BC19" s="37"/>
      <c r="BD19" s="38"/>
      <c r="BE19" s="38"/>
      <c r="BF19" s="193"/>
      <c r="BG19" s="52"/>
      <c r="BH19" s="206"/>
      <c r="BI19" s="40">
        <f>(AL19+AW19)*1000</f>
        <v>1000000</v>
      </c>
      <c r="BJ19" s="41" t="str">
        <f aca="true" t="shared" si="12" ref="BJ19:BJ39">IF(BM19="CPC",SUM(G19:BG19),"")</f>
        <v/>
      </c>
      <c r="BK19" s="42" t="str">
        <f t="shared" si="6"/>
        <v/>
      </c>
      <c r="BL19" s="207"/>
      <c r="BM19" s="213" t="s">
        <v>23</v>
      </c>
      <c r="BN19" s="179">
        <v>0</v>
      </c>
      <c r="BO19" s="178">
        <f t="shared" si="10"/>
        <v>0</v>
      </c>
      <c r="BP19" s="176"/>
      <c r="BQ19" s="97">
        <f t="shared" si="11"/>
        <v>0</v>
      </c>
      <c r="BR19" s="30"/>
      <c r="BS19" s="85"/>
      <c r="BT19" s="98"/>
      <c r="BU19" s="44"/>
      <c r="BV19" s="44"/>
      <c r="BW19" s="99"/>
      <c r="BX19" s="99"/>
      <c r="BY19" s="100"/>
      <c r="BZ19" s="100"/>
      <c r="CA19" s="100"/>
      <c r="CB19" s="101"/>
      <c r="CC19" s="102"/>
      <c r="CF19" s="98"/>
      <c r="CG19" s="44"/>
      <c r="CH19" s="44"/>
      <c r="CI19" s="99"/>
      <c r="CJ19" s="99"/>
      <c r="CK19" s="100"/>
      <c r="CL19" s="100"/>
      <c r="CM19" s="100"/>
      <c r="CN19" s="100"/>
      <c r="CO19" s="103"/>
    </row>
    <row r="20" spans="2:93" ht="99.75" customHeight="1">
      <c r="B20" s="229"/>
      <c r="C20" s="104" t="s">
        <v>67</v>
      </c>
      <c r="D20" s="46" t="s">
        <v>70</v>
      </c>
      <c r="E20" s="93"/>
      <c r="F20" s="48" t="s">
        <v>69</v>
      </c>
      <c r="G20" s="37"/>
      <c r="H20" s="38"/>
      <c r="I20" s="38"/>
      <c r="J20" s="193"/>
      <c r="K20" s="39"/>
      <c r="L20" s="38"/>
      <c r="M20" s="38"/>
      <c r="N20" s="193"/>
      <c r="O20" s="39"/>
      <c r="P20" s="38"/>
      <c r="Q20" s="38"/>
      <c r="R20" s="193"/>
      <c r="S20" s="39"/>
      <c r="T20" s="37"/>
      <c r="U20" s="38"/>
      <c r="V20" s="38"/>
      <c r="W20" s="193"/>
      <c r="X20" s="39"/>
      <c r="Y20" s="38"/>
      <c r="Z20" s="38"/>
      <c r="AA20" s="193"/>
      <c r="AB20" s="39"/>
      <c r="AC20" s="38"/>
      <c r="AD20" s="38"/>
      <c r="AE20" s="193"/>
      <c r="AF20" s="39"/>
      <c r="AG20" s="37"/>
      <c r="AH20" s="38"/>
      <c r="AI20" s="38"/>
      <c r="AJ20" s="193"/>
      <c r="AK20" s="39"/>
      <c r="AL20" s="287">
        <v>1000</v>
      </c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9"/>
      <c r="AY20" s="38"/>
      <c r="AZ20" s="38"/>
      <c r="BA20" s="193"/>
      <c r="BB20" s="39"/>
      <c r="BC20" s="37"/>
      <c r="BD20" s="38"/>
      <c r="BE20" s="38"/>
      <c r="BF20" s="193"/>
      <c r="BG20" s="39"/>
      <c r="BH20" s="206"/>
      <c r="BI20" s="40">
        <f>(AL20+AW20)*1000</f>
        <v>1000000</v>
      </c>
      <c r="BJ20" s="41" t="str">
        <f t="shared" si="12"/>
        <v/>
      </c>
      <c r="BK20" s="42" t="str">
        <f t="shared" si="6"/>
        <v/>
      </c>
      <c r="BL20" s="207"/>
      <c r="BM20" s="213" t="s">
        <v>23</v>
      </c>
      <c r="BN20" s="179">
        <v>0</v>
      </c>
      <c r="BO20" s="178">
        <f t="shared" si="10"/>
        <v>0</v>
      </c>
      <c r="BP20" s="176"/>
      <c r="BQ20" s="97">
        <f t="shared" si="11"/>
        <v>0</v>
      </c>
      <c r="BR20" s="30"/>
      <c r="BS20" s="85"/>
      <c r="BT20" s="98"/>
      <c r="BU20" s="44"/>
      <c r="BV20" s="44"/>
      <c r="BW20" s="99"/>
      <c r="BX20" s="99"/>
      <c r="BY20" s="100"/>
      <c r="BZ20" s="100"/>
      <c r="CA20" s="100"/>
      <c r="CB20" s="101"/>
      <c r="CC20" s="102"/>
      <c r="CF20" s="98"/>
      <c r="CG20" s="44"/>
      <c r="CH20" s="44"/>
      <c r="CI20" s="99"/>
      <c r="CJ20" s="99"/>
      <c r="CK20" s="100"/>
      <c r="CL20" s="100"/>
      <c r="CM20" s="100"/>
      <c r="CN20" s="100"/>
      <c r="CO20" s="103"/>
    </row>
    <row r="21" spans="2:93" ht="99.75" customHeight="1" thickBot="1">
      <c r="B21" s="219"/>
      <c r="C21" s="105" t="s">
        <v>54</v>
      </c>
      <c r="D21" s="46" t="s">
        <v>55</v>
      </c>
      <c r="E21" s="93" t="s">
        <v>71</v>
      </c>
      <c r="F21" s="106" t="s">
        <v>50</v>
      </c>
      <c r="G21" s="37"/>
      <c r="H21" s="38"/>
      <c r="I21" s="38"/>
      <c r="J21" s="193"/>
      <c r="K21" s="39"/>
      <c r="L21" s="38"/>
      <c r="M21" s="38"/>
      <c r="N21" s="193"/>
      <c r="O21" s="39"/>
      <c r="P21" s="38"/>
      <c r="Q21" s="38"/>
      <c r="R21" s="193"/>
      <c r="S21" s="39"/>
      <c r="T21" s="37"/>
      <c r="U21" s="38"/>
      <c r="V21" s="38"/>
      <c r="W21" s="193"/>
      <c r="X21" s="39"/>
      <c r="Y21" s="38"/>
      <c r="Z21" s="38"/>
      <c r="AA21" s="193"/>
      <c r="AB21" s="39"/>
      <c r="AC21" s="38"/>
      <c r="AD21" s="38"/>
      <c r="AE21" s="193"/>
      <c r="AF21" s="39"/>
      <c r="AG21" s="37"/>
      <c r="AH21" s="38"/>
      <c r="AI21" s="38"/>
      <c r="AJ21" s="193"/>
      <c r="AK21" s="39"/>
      <c r="AL21" s="287">
        <v>4000</v>
      </c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9"/>
      <c r="AY21" s="38"/>
      <c r="AZ21" s="38"/>
      <c r="BA21" s="193"/>
      <c r="BB21" s="39"/>
      <c r="BC21" s="37"/>
      <c r="BD21" s="38"/>
      <c r="BE21" s="38"/>
      <c r="BF21" s="193"/>
      <c r="BG21" s="39"/>
      <c r="BH21" s="206"/>
      <c r="BI21" s="40">
        <f>(AL21+AW21)*1000</f>
        <v>4000000</v>
      </c>
      <c r="BJ21" s="41" t="str">
        <f t="shared" si="12"/>
        <v/>
      </c>
      <c r="BK21" s="42" t="str">
        <f t="shared" si="6"/>
        <v/>
      </c>
      <c r="BL21" s="207"/>
      <c r="BM21" s="213" t="s">
        <v>23</v>
      </c>
      <c r="BN21" s="179">
        <v>0</v>
      </c>
      <c r="BO21" s="178">
        <f t="shared" si="10"/>
        <v>0</v>
      </c>
      <c r="BP21" s="176"/>
      <c r="BQ21" s="97">
        <f t="shared" si="11"/>
        <v>0</v>
      </c>
      <c r="BR21" s="30"/>
      <c r="BS21" s="30"/>
      <c r="BT21" s="98"/>
      <c r="BU21" s="44"/>
      <c r="BV21" s="44"/>
      <c r="BW21" s="99"/>
      <c r="BX21" s="99"/>
      <c r="BY21" s="100"/>
      <c r="BZ21" s="100"/>
      <c r="CA21" s="100"/>
      <c r="CB21" s="101"/>
      <c r="CC21" s="102"/>
      <c r="CF21" s="98"/>
      <c r="CG21" s="44"/>
      <c r="CH21" s="44"/>
      <c r="CI21" s="99"/>
      <c r="CJ21" s="99"/>
      <c r="CK21" s="100"/>
      <c r="CL21" s="100"/>
      <c r="CM21" s="100"/>
      <c r="CN21" s="100"/>
      <c r="CO21" s="103"/>
    </row>
    <row r="22" spans="2:93" ht="99.75" customHeight="1" thickBot="1">
      <c r="B22" s="219"/>
      <c r="C22" s="107" t="s">
        <v>54</v>
      </c>
      <c r="D22" s="108" t="s">
        <v>55</v>
      </c>
      <c r="E22" s="109" t="s">
        <v>63</v>
      </c>
      <c r="F22" s="110" t="s">
        <v>72</v>
      </c>
      <c r="G22" s="58"/>
      <c r="H22" s="59"/>
      <c r="I22" s="59"/>
      <c r="J22" s="111"/>
      <c r="K22" s="112"/>
      <c r="L22" s="113"/>
      <c r="M22" s="113"/>
      <c r="N22" s="111"/>
      <c r="O22" s="112"/>
      <c r="P22" s="113"/>
      <c r="Q22" s="113"/>
      <c r="R22" s="111"/>
      <c r="S22" s="112"/>
      <c r="T22" s="114"/>
      <c r="U22" s="113"/>
      <c r="V22" s="113"/>
      <c r="W22" s="111"/>
      <c r="X22" s="112"/>
      <c r="Y22" s="113"/>
      <c r="Z22" s="113"/>
      <c r="AA22" s="111"/>
      <c r="AB22" s="112"/>
      <c r="AC22" s="113"/>
      <c r="AD22" s="113"/>
      <c r="AE22" s="111"/>
      <c r="AF22" s="112"/>
      <c r="AG22" s="114"/>
      <c r="AH22" s="113"/>
      <c r="AI22" s="113"/>
      <c r="AJ22" s="111"/>
      <c r="AK22" s="112"/>
      <c r="AL22" s="290">
        <v>13</v>
      </c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2"/>
      <c r="AY22" s="113"/>
      <c r="AZ22" s="113"/>
      <c r="BA22" s="111"/>
      <c r="BB22" s="112"/>
      <c r="BC22" s="114"/>
      <c r="BD22" s="113"/>
      <c r="BE22" s="113"/>
      <c r="BF22" s="111"/>
      <c r="BG22" s="112"/>
      <c r="BH22" s="206"/>
      <c r="BI22" s="53">
        <v>13</v>
      </c>
      <c r="BJ22" s="115" t="str">
        <f t="shared" si="12"/>
        <v/>
      </c>
      <c r="BK22" s="116" t="str">
        <f>IF(BM22="CPV",SUM(G22:BG22)*1000,"")</f>
        <v/>
      </c>
      <c r="BL22" s="207"/>
      <c r="BM22" s="214" t="s">
        <v>31</v>
      </c>
      <c r="BN22" s="215">
        <v>0</v>
      </c>
      <c r="BO22" s="210">
        <f>PRODUCT(BN22,BI22)</f>
        <v>0</v>
      </c>
      <c r="BP22" s="177"/>
      <c r="BQ22" s="118">
        <f t="shared" si="11"/>
        <v>0</v>
      </c>
      <c r="BR22" s="30"/>
      <c r="BS22" s="30"/>
      <c r="BT22" s="119"/>
      <c r="BU22" s="120"/>
      <c r="BV22" s="120"/>
      <c r="BW22" s="121"/>
      <c r="BX22" s="121"/>
      <c r="BY22" s="122"/>
      <c r="BZ22" s="122"/>
      <c r="CA22" s="122"/>
      <c r="CB22" s="123"/>
      <c r="CC22" s="124"/>
      <c r="CF22" s="119"/>
      <c r="CG22" s="120"/>
      <c r="CH22" s="120"/>
      <c r="CI22" s="121"/>
      <c r="CJ22" s="121"/>
      <c r="CK22" s="122"/>
      <c r="CL22" s="122"/>
      <c r="CM22" s="122"/>
      <c r="CN22" s="122"/>
      <c r="CO22" s="125"/>
    </row>
    <row r="23" spans="2:93" ht="24" thickBot="1">
      <c r="B23" s="220"/>
      <c r="C23" s="221" t="s">
        <v>56</v>
      </c>
      <c r="D23" s="221"/>
      <c r="E23" s="221"/>
      <c r="F23" s="222"/>
      <c r="G23" s="54"/>
      <c r="H23" s="55"/>
      <c r="I23" s="56"/>
      <c r="J23" s="126">
        <f aca="true" t="shared" si="13" ref="J23:AK23">SUM(J10:J22)</f>
        <v>0</v>
      </c>
      <c r="K23" s="126">
        <f t="shared" si="13"/>
        <v>0</v>
      </c>
      <c r="L23" s="126">
        <f t="shared" si="13"/>
        <v>0</v>
      </c>
      <c r="M23" s="126">
        <f t="shared" si="13"/>
        <v>0</v>
      </c>
      <c r="N23" s="126">
        <f t="shared" si="13"/>
        <v>0</v>
      </c>
      <c r="O23" s="126">
        <f t="shared" si="13"/>
        <v>0</v>
      </c>
      <c r="P23" s="126">
        <f t="shared" si="13"/>
        <v>0</v>
      </c>
      <c r="Q23" s="126">
        <f t="shared" si="13"/>
        <v>0</v>
      </c>
      <c r="R23" s="126">
        <f t="shared" si="13"/>
        <v>0</v>
      </c>
      <c r="S23" s="126">
        <f t="shared" si="13"/>
        <v>0</v>
      </c>
      <c r="T23" s="126">
        <f t="shared" si="13"/>
        <v>0</v>
      </c>
      <c r="U23" s="126">
        <f t="shared" si="13"/>
        <v>0</v>
      </c>
      <c r="V23" s="126">
        <f t="shared" si="13"/>
        <v>0</v>
      </c>
      <c r="W23" s="126">
        <f t="shared" si="13"/>
        <v>0</v>
      </c>
      <c r="X23" s="126">
        <f t="shared" si="13"/>
        <v>0</v>
      </c>
      <c r="Y23" s="126">
        <f t="shared" si="13"/>
        <v>0</v>
      </c>
      <c r="Z23" s="126">
        <f t="shared" si="13"/>
        <v>0</v>
      </c>
      <c r="AA23" s="126">
        <f t="shared" si="13"/>
        <v>0</v>
      </c>
      <c r="AB23" s="126">
        <f t="shared" si="13"/>
        <v>0</v>
      </c>
      <c r="AC23" s="126">
        <f t="shared" si="13"/>
        <v>0</v>
      </c>
      <c r="AD23" s="126">
        <f t="shared" si="13"/>
        <v>0</v>
      </c>
      <c r="AE23" s="126">
        <f t="shared" si="13"/>
        <v>0</v>
      </c>
      <c r="AF23" s="126">
        <f t="shared" si="13"/>
        <v>0</v>
      </c>
      <c r="AG23" s="126">
        <f t="shared" si="13"/>
        <v>0</v>
      </c>
      <c r="AH23" s="126">
        <f t="shared" si="13"/>
        <v>0</v>
      </c>
      <c r="AI23" s="126">
        <f t="shared" si="13"/>
        <v>0</v>
      </c>
      <c r="AJ23" s="126">
        <f t="shared" si="13"/>
        <v>0</v>
      </c>
      <c r="AK23" s="126">
        <f t="shared" si="13"/>
        <v>0</v>
      </c>
      <c r="AL23" s="293">
        <f>SUM(AL10:AX22)</f>
        <v>36026</v>
      </c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5"/>
      <c r="AY23" s="126">
        <f aca="true" t="shared" si="14" ref="AY23:BG23">SUM(AY10:AY22)</f>
        <v>0</v>
      </c>
      <c r="AZ23" s="126">
        <f t="shared" si="14"/>
        <v>0</v>
      </c>
      <c r="BA23" s="126">
        <f t="shared" si="14"/>
        <v>0</v>
      </c>
      <c r="BB23" s="126">
        <f t="shared" si="14"/>
        <v>0</v>
      </c>
      <c r="BC23" s="126">
        <f t="shared" si="14"/>
        <v>0</v>
      </c>
      <c r="BD23" s="126">
        <f t="shared" si="14"/>
        <v>0</v>
      </c>
      <c r="BE23" s="126">
        <f t="shared" si="14"/>
        <v>0</v>
      </c>
      <c r="BF23" s="126">
        <f t="shared" si="14"/>
        <v>0</v>
      </c>
      <c r="BG23" s="127">
        <f t="shared" si="14"/>
        <v>0</v>
      </c>
      <c r="BH23" s="208"/>
      <c r="BI23" s="128">
        <f>SUM(BI10:BI22)</f>
        <v>36000026</v>
      </c>
      <c r="BJ23" s="129">
        <f>SUM(BJ10:BJ22)</f>
        <v>0</v>
      </c>
      <c r="BK23" s="130">
        <f>SUM(BK10:BK22)</f>
        <v>0</v>
      </c>
      <c r="BL23" s="209"/>
      <c r="BM23" s="211"/>
      <c r="BN23" s="180">
        <f>BO23/BI23*1000</f>
        <v>0</v>
      </c>
      <c r="BO23" s="216">
        <f>SUM(BO10:BO22)</f>
        <v>0</v>
      </c>
      <c r="BP23" s="132"/>
      <c r="BQ23" s="133">
        <f>SUM(BQ10:BQ22)</f>
        <v>0</v>
      </c>
      <c r="BR23" s="30"/>
      <c r="BS23" s="30"/>
      <c r="BT23" s="134"/>
      <c r="BU23" s="135"/>
      <c r="BV23" s="135"/>
      <c r="BW23" s="136"/>
      <c r="BX23" s="136"/>
      <c r="BY23" s="137"/>
      <c r="BZ23" s="137"/>
      <c r="CA23" s="137"/>
      <c r="CB23" s="138"/>
      <c r="CC23" s="139"/>
      <c r="CF23" s="134"/>
      <c r="CG23" s="135"/>
      <c r="CH23" s="135"/>
      <c r="CI23" s="136"/>
      <c r="CJ23" s="136"/>
      <c r="CK23" s="137"/>
      <c r="CL23" s="137"/>
      <c r="CM23" s="137"/>
      <c r="CN23" s="137"/>
      <c r="CO23" s="140"/>
    </row>
    <row r="24" spans="2:93" ht="44.25" customHeight="1" hidden="1">
      <c r="B24" s="219" t="s">
        <v>57</v>
      </c>
      <c r="C24" s="92"/>
      <c r="D24" s="143"/>
      <c r="E24" s="47"/>
      <c r="F24" s="48"/>
      <c r="G24" s="49"/>
      <c r="H24" s="50"/>
      <c r="I24" s="50"/>
      <c r="J24" s="51"/>
      <c r="K24" s="52"/>
      <c r="L24" s="50"/>
      <c r="M24" s="50"/>
      <c r="N24" s="51"/>
      <c r="O24" s="52"/>
      <c r="P24" s="50"/>
      <c r="Q24" s="50"/>
      <c r="R24" s="51"/>
      <c r="S24" s="52"/>
      <c r="T24" s="49"/>
      <c r="U24" s="50"/>
      <c r="V24" s="50"/>
      <c r="W24" s="51"/>
      <c r="X24" s="52"/>
      <c r="Y24" s="50"/>
      <c r="Z24" s="50"/>
      <c r="AA24" s="51"/>
      <c r="AB24" s="52"/>
      <c r="AC24" s="50"/>
      <c r="AD24" s="50"/>
      <c r="AE24" s="51"/>
      <c r="AF24" s="52"/>
      <c r="AG24" s="49"/>
      <c r="AH24" s="50"/>
      <c r="AI24" s="50"/>
      <c r="AJ24" s="51"/>
      <c r="AK24" s="52"/>
      <c r="AL24" s="50"/>
      <c r="AM24" s="50"/>
      <c r="AN24" s="51"/>
      <c r="AO24" s="52"/>
      <c r="AP24" s="50"/>
      <c r="AQ24" s="50"/>
      <c r="AR24" s="51"/>
      <c r="AS24" s="52"/>
      <c r="AT24" s="49"/>
      <c r="AU24" s="50"/>
      <c r="AV24" s="50"/>
      <c r="AW24" s="51"/>
      <c r="AX24" s="52"/>
      <c r="AY24" s="50"/>
      <c r="AZ24" s="50"/>
      <c r="BA24" s="51"/>
      <c r="BB24" s="52"/>
      <c r="BC24" s="49"/>
      <c r="BD24" s="50"/>
      <c r="BE24" s="50"/>
      <c r="BF24" s="51"/>
      <c r="BG24" s="52"/>
      <c r="BH24" s="30"/>
      <c r="BI24" s="186"/>
      <c r="BJ24" s="187" t="str">
        <f t="shared" si="12"/>
        <v/>
      </c>
      <c r="BK24" s="183" t="str">
        <f aca="true" t="shared" si="15" ref="BK24:BK39">IF(BM24="CPV",SUM(G24:BG24)*1000,"")</f>
        <v/>
      </c>
      <c r="BL24" s="43"/>
      <c r="BM24" s="196"/>
      <c r="BN24" s="197" t="e">
        <f>#REF!-#REF!*#REF!</f>
        <v>#REF!</v>
      </c>
      <c r="BO24" s="198" t="e">
        <f>BN24*BI24/1000</f>
        <v>#REF!</v>
      </c>
      <c r="BP24" s="95"/>
      <c r="BQ24" s="97" t="e">
        <f>BO24*BP24</f>
        <v>#REF!</v>
      </c>
      <c r="BR24" s="30"/>
      <c r="BS24" s="30"/>
      <c r="BT24" s="86"/>
      <c r="BU24" s="34"/>
      <c r="BV24" s="34"/>
      <c r="BW24" s="87"/>
      <c r="BX24" s="87"/>
      <c r="BY24" s="88"/>
      <c r="BZ24" s="88"/>
      <c r="CA24" s="88"/>
      <c r="CB24" s="89"/>
      <c r="CC24" s="91"/>
      <c r="CF24" s="86"/>
      <c r="CG24" s="34"/>
      <c r="CH24" s="34"/>
      <c r="CI24" s="87"/>
      <c r="CJ24" s="87"/>
      <c r="CK24" s="88"/>
      <c r="CL24" s="88"/>
      <c r="CM24" s="88"/>
      <c r="CN24" s="88"/>
      <c r="CO24" s="91"/>
    </row>
    <row r="25" spans="2:93" ht="44.25" customHeight="1" hidden="1" thickBot="1">
      <c r="B25" s="219"/>
      <c r="C25" s="104"/>
      <c r="D25" s="143"/>
      <c r="E25" s="93"/>
      <c r="F25" s="48"/>
      <c r="G25" s="37"/>
      <c r="H25" s="38"/>
      <c r="I25" s="38"/>
      <c r="J25" s="174"/>
      <c r="K25" s="39"/>
      <c r="L25" s="38"/>
      <c r="M25" s="38"/>
      <c r="N25" s="174"/>
      <c r="O25" s="39"/>
      <c r="P25" s="38"/>
      <c r="Q25" s="38"/>
      <c r="R25" s="174"/>
      <c r="S25" s="39"/>
      <c r="T25" s="37"/>
      <c r="U25" s="38"/>
      <c r="V25" s="38"/>
      <c r="W25" s="174"/>
      <c r="X25" s="39"/>
      <c r="Y25" s="38"/>
      <c r="Z25" s="38"/>
      <c r="AA25" s="174"/>
      <c r="AB25" s="39"/>
      <c r="AC25" s="38"/>
      <c r="AD25" s="38"/>
      <c r="AE25" s="174"/>
      <c r="AF25" s="39"/>
      <c r="AG25" s="37"/>
      <c r="AH25" s="38"/>
      <c r="AI25" s="38"/>
      <c r="AJ25" s="174"/>
      <c r="AK25" s="39"/>
      <c r="AL25" s="38"/>
      <c r="AM25" s="38"/>
      <c r="AN25" s="174"/>
      <c r="AO25" s="39"/>
      <c r="AP25" s="38"/>
      <c r="AQ25" s="38"/>
      <c r="AR25" s="174"/>
      <c r="AS25" s="39"/>
      <c r="AT25" s="37"/>
      <c r="AU25" s="38"/>
      <c r="AV25" s="38"/>
      <c r="AW25" s="174"/>
      <c r="AX25" s="39"/>
      <c r="AY25" s="38"/>
      <c r="AZ25" s="38"/>
      <c r="BA25" s="174"/>
      <c r="BB25" s="39"/>
      <c r="BC25" s="37"/>
      <c r="BD25" s="38"/>
      <c r="BE25" s="38"/>
      <c r="BF25" s="174"/>
      <c r="BG25" s="39"/>
      <c r="BH25" s="30"/>
      <c r="BI25" s="98"/>
      <c r="BJ25" s="44" t="str">
        <f t="shared" si="12"/>
        <v/>
      </c>
      <c r="BK25" s="42" t="str">
        <f t="shared" si="15"/>
        <v/>
      </c>
      <c r="BL25" s="43"/>
      <c r="BM25" s="94"/>
      <c r="BN25" s="96" t="e">
        <f>#REF!-#REF!*#REF!</f>
        <v>#REF!</v>
      </c>
      <c r="BO25" s="45" t="e">
        <f>BN25*BI25/1000</f>
        <v>#REF!</v>
      </c>
      <c r="BP25" s="95"/>
      <c r="BQ25" s="97" t="e">
        <f aca="true" t="shared" si="16" ref="BQ25:BQ28">BO25*BP25</f>
        <v>#REF!</v>
      </c>
      <c r="BR25" s="30"/>
      <c r="BS25" s="30"/>
      <c r="BT25" s="98"/>
      <c r="BU25" s="44"/>
      <c r="BV25" s="44"/>
      <c r="BW25" s="99"/>
      <c r="BX25" s="99"/>
      <c r="BY25" s="100"/>
      <c r="BZ25" s="100"/>
      <c r="CA25" s="100"/>
      <c r="CB25" s="101"/>
      <c r="CC25" s="103"/>
      <c r="CF25" s="98"/>
      <c r="CG25" s="44"/>
      <c r="CH25" s="44"/>
      <c r="CI25" s="99"/>
      <c r="CJ25" s="99"/>
      <c r="CK25" s="100"/>
      <c r="CL25" s="100"/>
      <c r="CM25" s="100"/>
      <c r="CN25" s="100"/>
      <c r="CO25" s="103"/>
    </row>
    <row r="26" spans="2:93" ht="44.25" customHeight="1" hidden="1" thickBot="1">
      <c r="B26" s="219"/>
      <c r="C26" s="104"/>
      <c r="D26" s="143"/>
      <c r="E26" s="93"/>
      <c r="F26" s="48"/>
      <c r="G26" s="37"/>
      <c r="H26" s="38"/>
      <c r="I26" s="38"/>
      <c r="J26" s="174"/>
      <c r="K26" s="39"/>
      <c r="L26" s="38"/>
      <c r="M26" s="38"/>
      <c r="N26" s="174"/>
      <c r="O26" s="39"/>
      <c r="P26" s="38"/>
      <c r="Q26" s="38"/>
      <c r="R26" s="174"/>
      <c r="S26" s="39"/>
      <c r="T26" s="37"/>
      <c r="U26" s="38"/>
      <c r="V26" s="38"/>
      <c r="W26" s="174"/>
      <c r="X26" s="39"/>
      <c r="Y26" s="38"/>
      <c r="Z26" s="38"/>
      <c r="AA26" s="174"/>
      <c r="AB26" s="39"/>
      <c r="AC26" s="38"/>
      <c r="AD26" s="38"/>
      <c r="AE26" s="174"/>
      <c r="AF26" s="39"/>
      <c r="AG26" s="37"/>
      <c r="AH26" s="38"/>
      <c r="AI26" s="38"/>
      <c r="AJ26" s="174"/>
      <c r="AK26" s="39"/>
      <c r="AL26" s="38"/>
      <c r="AM26" s="38"/>
      <c r="AN26" s="174"/>
      <c r="AO26" s="39"/>
      <c r="AP26" s="38"/>
      <c r="AQ26" s="38"/>
      <c r="AR26" s="174"/>
      <c r="AS26" s="39"/>
      <c r="AT26" s="37"/>
      <c r="AU26" s="38"/>
      <c r="AV26" s="38"/>
      <c r="AW26" s="174"/>
      <c r="AX26" s="39"/>
      <c r="AY26" s="38"/>
      <c r="AZ26" s="38"/>
      <c r="BA26" s="174"/>
      <c r="BB26" s="39"/>
      <c r="BC26" s="37"/>
      <c r="BD26" s="38"/>
      <c r="BE26" s="38"/>
      <c r="BF26" s="174"/>
      <c r="BG26" s="39"/>
      <c r="BH26" s="30"/>
      <c r="BI26" s="98"/>
      <c r="BJ26" s="44" t="str">
        <f t="shared" si="12"/>
        <v/>
      </c>
      <c r="BK26" s="42" t="str">
        <f t="shared" si="15"/>
        <v/>
      </c>
      <c r="BL26" s="43"/>
      <c r="BM26" s="94"/>
      <c r="BN26" s="96" t="e">
        <f>#REF!-#REF!*#REF!</f>
        <v>#REF!</v>
      </c>
      <c r="BO26" s="45" t="e">
        <f>BN26*BI26/1000</f>
        <v>#REF!</v>
      </c>
      <c r="BP26" s="95"/>
      <c r="BQ26" s="97" t="e">
        <f t="shared" si="16"/>
        <v>#REF!</v>
      </c>
      <c r="BR26" s="30"/>
      <c r="BS26" s="30"/>
      <c r="BT26" s="98"/>
      <c r="BU26" s="44"/>
      <c r="BV26" s="44"/>
      <c r="BW26" s="99"/>
      <c r="BX26" s="99"/>
      <c r="BY26" s="100"/>
      <c r="BZ26" s="100"/>
      <c r="CA26" s="100"/>
      <c r="CB26" s="101"/>
      <c r="CC26" s="103"/>
      <c r="CF26" s="98"/>
      <c r="CG26" s="44"/>
      <c r="CH26" s="44"/>
      <c r="CI26" s="99"/>
      <c r="CJ26" s="99"/>
      <c r="CK26" s="100"/>
      <c r="CL26" s="100"/>
      <c r="CM26" s="100"/>
      <c r="CN26" s="100"/>
      <c r="CO26" s="103"/>
    </row>
    <row r="27" spans="2:93" ht="44.25" customHeight="1" hidden="1" thickBot="1">
      <c r="B27" s="219"/>
      <c r="C27" s="104"/>
      <c r="D27" s="143"/>
      <c r="E27" s="35"/>
      <c r="F27" s="36"/>
      <c r="G27" s="58"/>
      <c r="H27" s="59"/>
      <c r="I27" s="59"/>
      <c r="J27" s="60"/>
      <c r="K27" s="61"/>
      <c r="L27" s="59"/>
      <c r="M27" s="59"/>
      <c r="N27" s="60"/>
      <c r="O27" s="61"/>
      <c r="P27" s="59"/>
      <c r="Q27" s="59"/>
      <c r="R27" s="60"/>
      <c r="S27" s="61"/>
      <c r="T27" s="58"/>
      <c r="U27" s="59"/>
      <c r="V27" s="59"/>
      <c r="W27" s="60"/>
      <c r="X27" s="61"/>
      <c r="Y27" s="59"/>
      <c r="Z27" s="59"/>
      <c r="AA27" s="60"/>
      <c r="AB27" s="61"/>
      <c r="AC27" s="59"/>
      <c r="AD27" s="59"/>
      <c r="AE27" s="60"/>
      <c r="AF27" s="61"/>
      <c r="AG27" s="58"/>
      <c r="AH27" s="59"/>
      <c r="AI27" s="59"/>
      <c r="AJ27" s="60"/>
      <c r="AK27" s="61"/>
      <c r="AL27" s="59"/>
      <c r="AM27" s="59"/>
      <c r="AN27" s="60"/>
      <c r="AO27" s="61"/>
      <c r="AP27" s="59"/>
      <c r="AQ27" s="59"/>
      <c r="AR27" s="60"/>
      <c r="AS27" s="61"/>
      <c r="AT27" s="58"/>
      <c r="AU27" s="59"/>
      <c r="AV27" s="59"/>
      <c r="AW27" s="60"/>
      <c r="AX27" s="61"/>
      <c r="AY27" s="59"/>
      <c r="AZ27" s="59"/>
      <c r="BA27" s="60"/>
      <c r="BB27" s="61"/>
      <c r="BC27" s="58"/>
      <c r="BD27" s="59"/>
      <c r="BE27" s="59"/>
      <c r="BF27" s="60"/>
      <c r="BG27" s="61"/>
      <c r="BH27" s="30"/>
      <c r="BI27" s="98"/>
      <c r="BJ27" s="44" t="str">
        <f t="shared" si="12"/>
        <v/>
      </c>
      <c r="BK27" s="42" t="str">
        <f t="shared" si="15"/>
        <v/>
      </c>
      <c r="BL27" s="43"/>
      <c r="BM27" s="94"/>
      <c r="BN27" s="96" t="e">
        <f>#REF!-#REF!*#REF!</f>
        <v>#REF!</v>
      </c>
      <c r="BO27" s="45" t="e">
        <f>BN27*BI27/1000</f>
        <v>#REF!</v>
      </c>
      <c r="BP27" s="95"/>
      <c r="BQ27" s="97" t="e">
        <f t="shared" si="16"/>
        <v>#REF!</v>
      </c>
      <c r="BR27" s="30"/>
      <c r="BS27" s="30"/>
      <c r="BT27" s="98"/>
      <c r="BU27" s="44"/>
      <c r="BV27" s="44"/>
      <c r="BW27" s="99"/>
      <c r="BX27" s="99"/>
      <c r="BY27" s="100"/>
      <c r="BZ27" s="100"/>
      <c r="CA27" s="100"/>
      <c r="CB27" s="101"/>
      <c r="CC27" s="103"/>
      <c r="CF27" s="98"/>
      <c r="CG27" s="44"/>
      <c r="CH27" s="44"/>
      <c r="CI27" s="99"/>
      <c r="CJ27" s="99"/>
      <c r="CK27" s="100"/>
      <c r="CL27" s="100"/>
      <c r="CM27" s="100"/>
      <c r="CN27" s="100"/>
      <c r="CO27" s="103"/>
    </row>
    <row r="28" spans="2:93" ht="44.25" customHeight="1" hidden="1" thickBot="1">
      <c r="B28" s="219"/>
      <c r="C28" s="104"/>
      <c r="D28" s="143"/>
      <c r="E28" s="35"/>
      <c r="F28" s="36"/>
      <c r="G28" s="114"/>
      <c r="H28" s="113"/>
      <c r="I28" s="113"/>
      <c r="J28" s="111"/>
      <c r="K28" s="112"/>
      <c r="L28" s="113"/>
      <c r="M28" s="113"/>
      <c r="N28" s="111"/>
      <c r="O28" s="112"/>
      <c r="P28" s="113"/>
      <c r="Q28" s="113"/>
      <c r="R28" s="111"/>
      <c r="S28" s="112"/>
      <c r="T28" s="58"/>
      <c r="U28" s="59"/>
      <c r="V28" s="59"/>
      <c r="W28" s="60"/>
      <c r="X28" s="61"/>
      <c r="Y28" s="59"/>
      <c r="Z28" s="59"/>
      <c r="AA28" s="60"/>
      <c r="AB28" s="61"/>
      <c r="AC28" s="59"/>
      <c r="AD28" s="59"/>
      <c r="AE28" s="60"/>
      <c r="AF28" s="61"/>
      <c r="AG28" s="58"/>
      <c r="AH28" s="59"/>
      <c r="AI28" s="59"/>
      <c r="AJ28" s="60"/>
      <c r="AK28" s="61"/>
      <c r="AL28" s="59"/>
      <c r="AM28" s="59"/>
      <c r="AN28" s="60"/>
      <c r="AO28" s="61"/>
      <c r="AP28" s="59"/>
      <c r="AQ28" s="59"/>
      <c r="AR28" s="60"/>
      <c r="AS28" s="61"/>
      <c r="AT28" s="58"/>
      <c r="AU28" s="59"/>
      <c r="AV28" s="59"/>
      <c r="AW28" s="60"/>
      <c r="AX28" s="61"/>
      <c r="AY28" s="59"/>
      <c r="AZ28" s="59"/>
      <c r="BA28" s="60"/>
      <c r="BB28" s="61"/>
      <c r="BC28" s="58"/>
      <c r="BD28" s="59"/>
      <c r="BE28" s="59"/>
      <c r="BF28" s="60"/>
      <c r="BG28" s="61"/>
      <c r="BH28" s="30"/>
      <c r="BI28" s="119"/>
      <c r="BJ28" s="120" t="str">
        <f t="shared" si="12"/>
        <v/>
      </c>
      <c r="BK28" s="116" t="str">
        <f t="shared" si="15"/>
        <v/>
      </c>
      <c r="BL28" s="43"/>
      <c r="BM28" s="94"/>
      <c r="BN28" s="96" t="e">
        <f>#REF!-#REF!*#REF!</f>
        <v>#REF!</v>
      </c>
      <c r="BO28" s="45" t="e">
        <f>BN28*BI28/1000</f>
        <v>#REF!</v>
      </c>
      <c r="BP28" s="95"/>
      <c r="BQ28" s="97" t="e">
        <f t="shared" si="16"/>
        <v>#REF!</v>
      </c>
      <c r="BR28" s="30"/>
      <c r="BS28" s="30"/>
      <c r="BT28" s="98"/>
      <c r="BU28" s="44"/>
      <c r="BV28" s="44"/>
      <c r="BW28" s="99"/>
      <c r="BX28" s="99"/>
      <c r="BY28" s="100"/>
      <c r="BZ28" s="100"/>
      <c r="CA28" s="100"/>
      <c r="CB28" s="101"/>
      <c r="CC28" s="103"/>
      <c r="CF28" s="98"/>
      <c r="CG28" s="44"/>
      <c r="CH28" s="44"/>
      <c r="CI28" s="99"/>
      <c r="CJ28" s="99"/>
      <c r="CK28" s="100"/>
      <c r="CL28" s="100"/>
      <c r="CM28" s="100"/>
      <c r="CN28" s="100"/>
      <c r="CO28" s="103"/>
    </row>
    <row r="29" spans="2:93" ht="24" hidden="1" thickBot="1">
      <c r="B29" s="220"/>
      <c r="C29" s="221" t="s">
        <v>58</v>
      </c>
      <c r="D29" s="221"/>
      <c r="E29" s="221"/>
      <c r="F29" s="222"/>
      <c r="G29" s="144">
        <f>SUM(G24:G28)</f>
        <v>0</v>
      </c>
      <c r="H29" s="145">
        <f aca="true" t="shared" si="17" ref="H29:BG29">SUM(H24:H28)</f>
        <v>0</v>
      </c>
      <c r="I29" s="145">
        <f t="shared" si="17"/>
        <v>0</v>
      </c>
      <c r="J29" s="145">
        <f t="shared" si="17"/>
        <v>0</v>
      </c>
      <c r="K29" s="145">
        <f t="shared" si="17"/>
        <v>0</v>
      </c>
      <c r="L29" s="145">
        <f t="shared" si="17"/>
        <v>0</v>
      </c>
      <c r="M29" s="145">
        <f t="shared" si="17"/>
        <v>0</v>
      </c>
      <c r="N29" s="145">
        <f t="shared" si="17"/>
        <v>0</v>
      </c>
      <c r="O29" s="145">
        <f t="shared" si="17"/>
        <v>0</v>
      </c>
      <c r="P29" s="145">
        <f t="shared" si="17"/>
        <v>0</v>
      </c>
      <c r="Q29" s="145">
        <f t="shared" si="17"/>
        <v>0</v>
      </c>
      <c r="R29" s="145">
        <f t="shared" si="17"/>
        <v>0</v>
      </c>
      <c r="S29" s="145">
        <f t="shared" si="17"/>
        <v>0</v>
      </c>
      <c r="T29" s="145">
        <f t="shared" si="17"/>
        <v>0</v>
      </c>
      <c r="U29" s="145">
        <f t="shared" si="17"/>
        <v>0</v>
      </c>
      <c r="V29" s="145">
        <f t="shared" si="17"/>
        <v>0</v>
      </c>
      <c r="W29" s="145">
        <f t="shared" si="17"/>
        <v>0</v>
      </c>
      <c r="X29" s="145">
        <f t="shared" si="17"/>
        <v>0</v>
      </c>
      <c r="Y29" s="145">
        <f t="shared" si="17"/>
        <v>0</v>
      </c>
      <c r="Z29" s="145">
        <f t="shared" si="17"/>
        <v>0</v>
      </c>
      <c r="AA29" s="145">
        <f t="shared" si="17"/>
        <v>0</v>
      </c>
      <c r="AB29" s="145">
        <f t="shared" si="17"/>
        <v>0</v>
      </c>
      <c r="AC29" s="145">
        <f t="shared" si="17"/>
        <v>0</v>
      </c>
      <c r="AD29" s="145">
        <f t="shared" si="17"/>
        <v>0</v>
      </c>
      <c r="AE29" s="145">
        <f t="shared" si="17"/>
        <v>0</v>
      </c>
      <c r="AF29" s="145">
        <f t="shared" si="17"/>
        <v>0</v>
      </c>
      <c r="AG29" s="145">
        <f t="shared" si="17"/>
        <v>0</v>
      </c>
      <c r="AH29" s="145">
        <f t="shared" si="17"/>
        <v>0</v>
      </c>
      <c r="AI29" s="145">
        <f t="shared" si="17"/>
        <v>0</v>
      </c>
      <c r="AJ29" s="145">
        <f t="shared" si="17"/>
        <v>0</v>
      </c>
      <c r="AK29" s="145">
        <f t="shared" si="17"/>
        <v>0</v>
      </c>
      <c r="AL29" s="145">
        <f t="shared" si="17"/>
        <v>0</v>
      </c>
      <c r="AM29" s="145">
        <f t="shared" si="17"/>
        <v>0</v>
      </c>
      <c r="AN29" s="145">
        <f t="shared" si="17"/>
        <v>0</v>
      </c>
      <c r="AO29" s="145">
        <f t="shared" si="17"/>
        <v>0</v>
      </c>
      <c r="AP29" s="145">
        <f t="shared" si="17"/>
        <v>0</v>
      </c>
      <c r="AQ29" s="145">
        <f t="shared" si="17"/>
        <v>0</v>
      </c>
      <c r="AR29" s="145">
        <f t="shared" si="17"/>
        <v>0</v>
      </c>
      <c r="AS29" s="145">
        <f t="shared" si="17"/>
        <v>0</v>
      </c>
      <c r="AT29" s="145">
        <f t="shared" si="17"/>
        <v>0</v>
      </c>
      <c r="AU29" s="145">
        <f t="shared" si="17"/>
        <v>0</v>
      </c>
      <c r="AV29" s="145">
        <f t="shared" si="17"/>
        <v>0</v>
      </c>
      <c r="AW29" s="145">
        <f t="shared" si="17"/>
        <v>0</v>
      </c>
      <c r="AX29" s="145">
        <f t="shared" si="17"/>
        <v>0</v>
      </c>
      <c r="AY29" s="145">
        <f t="shared" si="17"/>
        <v>0</v>
      </c>
      <c r="AZ29" s="145">
        <f t="shared" si="17"/>
        <v>0</v>
      </c>
      <c r="BA29" s="145">
        <f t="shared" si="17"/>
        <v>0</v>
      </c>
      <c r="BB29" s="145">
        <f t="shared" si="17"/>
        <v>0</v>
      </c>
      <c r="BC29" s="145">
        <f t="shared" si="17"/>
        <v>0</v>
      </c>
      <c r="BD29" s="145">
        <f t="shared" si="17"/>
        <v>0</v>
      </c>
      <c r="BE29" s="145">
        <f t="shared" si="17"/>
        <v>0</v>
      </c>
      <c r="BF29" s="145">
        <f t="shared" si="17"/>
        <v>0</v>
      </c>
      <c r="BG29" s="146">
        <f t="shared" si="17"/>
        <v>0</v>
      </c>
      <c r="BH29" s="30"/>
      <c r="BI29" s="147">
        <f>SUM(BI24:BI28)</f>
        <v>0</v>
      </c>
      <c r="BJ29" s="148">
        <f aca="true" t="shared" si="18" ref="BJ29:BK29">SUM(BJ24:BJ28)</f>
        <v>0</v>
      </c>
      <c r="BK29" s="130">
        <f t="shared" si="18"/>
        <v>0</v>
      </c>
      <c r="BL29" s="43"/>
      <c r="BM29" s="63"/>
      <c r="BN29" s="62" t="e">
        <f>BO29/BI29*1000</f>
        <v>#REF!</v>
      </c>
      <c r="BO29" s="62" t="e">
        <f>SUM(BO24:BO28)</f>
        <v>#REF!</v>
      </c>
      <c r="BP29" s="131"/>
      <c r="BQ29" s="62" t="e">
        <f>SUM(BQ24:BQ28)</f>
        <v>#REF!</v>
      </c>
      <c r="BR29" s="30"/>
      <c r="BS29" s="30"/>
      <c r="BT29" s="134"/>
      <c r="BU29" s="135"/>
      <c r="BV29" s="135"/>
      <c r="BW29" s="136"/>
      <c r="BX29" s="136"/>
      <c r="BY29" s="137"/>
      <c r="BZ29" s="137"/>
      <c r="CA29" s="137"/>
      <c r="CB29" s="138"/>
      <c r="CC29" s="140"/>
      <c r="CF29" s="134"/>
      <c r="CG29" s="135"/>
      <c r="CH29" s="135"/>
      <c r="CI29" s="136"/>
      <c r="CJ29" s="136"/>
      <c r="CK29" s="137"/>
      <c r="CL29" s="137"/>
      <c r="CM29" s="137"/>
      <c r="CN29" s="137"/>
      <c r="CO29" s="140"/>
    </row>
    <row r="30" spans="2:93" ht="44.25" customHeight="1" hidden="1" thickBot="1">
      <c r="B30" s="218" t="s">
        <v>59</v>
      </c>
      <c r="C30" s="83"/>
      <c r="D30" s="141"/>
      <c r="E30" s="28"/>
      <c r="F30" s="29"/>
      <c r="G30" s="49"/>
      <c r="H30" s="50"/>
      <c r="I30" s="50"/>
      <c r="J30" s="51"/>
      <c r="K30" s="52"/>
      <c r="L30" s="50"/>
      <c r="M30" s="50"/>
      <c r="N30" s="51"/>
      <c r="O30" s="52"/>
      <c r="P30" s="50"/>
      <c r="Q30" s="50"/>
      <c r="R30" s="51"/>
      <c r="S30" s="52"/>
      <c r="T30" s="37"/>
      <c r="U30" s="38"/>
      <c r="V30" s="38"/>
      <c r="W30" s="174"/>
      <c r="X30" s="39"/>
      <c r="Y30" s="38"/>
      <c r="Z30" s="38"/>
      <c r="AA30" s="174"/>
      <c r="AB30" s="39"/>
      <c r="AC30" s="38"/>
      <c r="AD30" s="38"/>
      <c r="AE30" s="174"/>
      <c r="AF30" s="39"/>
      <c r="AG30" s="37"/>
      <c r="AH30" s="38"/>
      <c r="AI30" s="38"/>
      <c r="AJ30" s="174"/>
      <c r="AK30" s="39"/>
      <c r="AL30" s="38"/>
      <c r="AM30" s="38"/>
      <c r="AN30" s="174"/>
      <c r="AO30" s="39"/>
      <c r="AP30" s="38"/>
      <c r="AQ30" s="38"/>
      <c r="AR30" s="174"/>
      <c r="AS30" s="39"/>
      <c r="AT30" s="37"/>
      <c r="AU30" s="38"/>
      <c r="AV30" s="38"/>
      <c r="AW30" s="174"/>
      <c r="AX30" s="39"/>
      <c r="AY30" s="38"/>
      <c r="AZ30" s="38"/>
      <c r="BA30" s="174"/>
      <c r="BB30" s="39"/>
      <c r="BC30" s="37"/>
      <c r="BD30" s="38"/>
      <c r="BE30" s="38"/>
      <c r="BF30" s="174"/>
      <c r="BG30" s="39"/>
      <c r="BH30" s="30"/>
      <c r="BI30" s="86" t="str">
        <f aca="true" t="shared" si="19" ref="BI30:BI39">IF(BM30="CPT",SUM(G30:BG30)*1000,"")</f>
        <v/>
      </c>
      <c r="BJ30" s="34" t="str">
        <f t="shared" si="12"/>
        <v/>
      </c>
      <c r="BK30" s="33" t="str">
        <f t="shared" si="15"/>
        <v/>
      </c>
      <c r="BL30" s="43"/>
      <c r="BM30" s="142"/>
      <c r="BN30" s="96" t="e">
        <f>#REF!</f>
        <v>#REF!</v>
      </c>
      <c r="BO30" s="45" t="e">
        <f>#REF!</f>
        <v>#REF!</v>
      </c>
      <c r="BP30" s="95"/>
      <c r="BQ30" s="97" t="e">
        <f>BO30*BP30</f>
        <v>#REF!</v>
      </c>
      <c r="BR30" s="30"/>
      <c r="BS30" s="85"/>
      <c r="BT30" s="86"/>
      <c r="BU30" s="34"/>
      <c r="BV30" s="34"/>
      <c r="BW30" s="87"/>
      <c r="BX30" s="87"/>
      <c r="BY30" s="88"/>
      <c r="BZ30" s="88"/>
      <c r="CA30" s="88"/>
      <c r="CB30" s="89"/>
      <c r="CC30" s="91"/>
      <c r="CF30" s="86"/>
      <c r="CG30" s="34"/>
      <c r="CH30" s="34"/>
      <c r="CI30" s="87"/>
      <c r="CJ30" s="87"/>
      <c r="CK30" s="88"/>
      <c r="CL30" s="88"/>
      <c r="CM30" s="88"/>
      <c r="CN30" s="88"/>
      <c r="CO30" s="91"/>
    </row>
    <row r="31" spans="2:93" ht="44.25" customHeight="1" hidden="1" thickBot="1">
      <c r="B31" s="219"/>
      <c r="C31" s="104"/>
      <c r="D31" s="35"/>
      <c r="E31" s="35"/>
      <c r="F31" s="36"/>
      <c r="G31" s="37"/>
      <c r="H31" s="38"/>
      <c r="I31" s="38"/>
      <c r="J31" s="174"/>
      <c r="K31" s="39"/>
      <c r="L31" s="38"/>
      <c r="M31" s="38"/>
      <c r="N31" s="174"/>
      <c r="O31" s="39"/>
      <c r="P31" s="38"/>
      <c r="Q31" s="38"/>
      <c r="R31" s="174"/>
      <c r="S31" s="39"/>
      <c r="T31" s="37"/>
      <c r="U31" s="38"/>
      <c r="V31" s="38"/>
      <c r="W31" s="174"/>
      <c r="X31" s="39"/>
      <c r="Y31" s="38"/>
      <c r="Z31" s="38"/>
      <c r="AA31" s="174"/>
      <c r="AB31" s="39"/>
      <c r="AC31" s="38"/>
      <c r="AD31" s="38"/>
      <c r="AE31" s="174"/>
      <c r="AF31" s="39"/>
      <c r="AG31" s="37"/>
      <c r="AH31" s="38"/>
      <c r="AI31" s="38"/>
      <c r="AJ31" s="174"/>
      <c r="AK31" s="39"/>
      <c r="AL31" s="38"/>
      <c r="AM31" s="38"/>
      <c r="AN31" s="174"/>
      <c r="AO31" s="39"/>
      <c r="AP31" s="38"/>
      <c r="AQ31" s="38"/>
      <c r="AR31" s="174"/>
      <c r="AS31" s="39"/>
      <c r="AT31" s="37"/>
      <c r="AU31" s="38"/>
      <c r="AV31" s="38"/>
      <c r="AW31" s="174"/>
      <c r="AX31" s="39"/>
      <c r="AY31" s="38"/>
      <c r="AZ31" s="38"/>
      <c r="BA31" s="174"/>
      <c r="BB31" s="39"/>
      <c r="BC31" s="37"/>
      <c r="BD31" s="38"/>
      <c r="BE31" s="38"/>
      <c r="BF31" s="174"/>
      <c r="BG31" s="39"/>
      <c r="BH31" s="30"/>
      <c r="BI31" s="98" t="str">
        <f t="shared" si="19"/>
        <v/>
      </c>
      <c r="BJ31" s="44" t="str">
        <f t="shared" si="12"/>
        <v/>
      </c>
      <c r="BK31" s="42" t="str">
        <f t="shared" si="15"/>
        <v/>
      </c>
      <c r="BL31" s="43"/>
      <c r="BM31" s="94"/>
      <c r="BN31" s="96" t="e">
        <f>#REF!</f>
        <v>#REF!</v>
      </c>
      <c r="BO31" s="45" t="e">
        <f>#REF!</f>
        <v>#REF!</v>
      </c>
      <c r="BP31" s="95"/>
      <c r="BQ31" s="97" t="e">
        <f aca="true" t="shared" si="20" ref="BQ31:BQ35">BO31*BP31</f>
        <v>#REF!</v>
      </c>
      <c r="BR31" s="30"/>
      <c r="BS31" s="85"/>
      <c r="BT31" s="98"/>
      <c r="BU31" s="44"/>
      <c r="BV31" s="44"/>
      <c r="BW31" s="99"/>
      <c r="BX31" s="99"/>
      <c r="BY31" s="100"/>
      <c r="BZ31" s="100"/>
      <c r="CA31" s="100"/>
      <c r="CB31" s="101"/>
      <c r="CC31" s="103"/>
      <c r="CF31" s="98"/>
      <c r="CG31" s="44"/>
      <c r="CH31" s="44"/>
      <c r="CI31" s="99"/>
      <c r="CJ31" s="99"/>
      <c r="CK31" s="100"/>
      <c r="CL31" s="100"/>
      <c r="CM31" s="100"/>
      <c r="CN31" s="100"/>
      <c r="CO31" s="103"/>
    </row>
    <row r="32" spans="2:93" ht="44.25" customHeight="1" hidden="1" thickBot="1">
      <c r="B32" s="219"/>
      <c r="C32" s="104"/>
      <c r="D32" s="149"/>
      <c r="E32" s="35"/>
      <c r="F32" s="36"/>
      <c r="G32" s="150"/>
      <c r="H32" s="151"/>
      <c r="I32" s="151"/>
      <c r="J32" s="152"/>
      <c r="K32" s="153"/>
      <c r="L32" s="151"/>
      <c r="M32" s="151"/>
      <c r="N32" s="152"/>
      <c r="O32" s="153"/>
      <c r="P32" s="151"/>
      <c r="Q32" s="151"/>
      <c r="R32" s="152"/>
      <c r="S32" s="153"/>
      <c r="T32" s="150"/>
      <c r="U32" s="151"/>
      <c r="V32" s="151"/>
      <c r="W32" s="152"/>
      <c r="X32" s="153"/>
      <c r="Y32" s="151"/>
      <c r="Z32" s="151"/>
      <c r="AA32" s="152"/>
      <c r="AB32" s="153"/>
      <c r="AC32" s="151"/>
      <c r="AD32" s="151"/>
      <c r="AE32" s="152"/>
      <c r="AF32" s="153"/>
      <c r="AG32" s="150"/>
      <c r="AH32" s="151"/>
      <c r="AI32" s="151"/>
      <c r="AJ32" s="152"/>
      <c r="AK32" s="153"/>
      <c r="AL32" s="151"/>
      <c r="AM32" s="151"/>
      <c r="AN32" s="152"/>
      <c r="AO32" s="153"/>
      <c r="AP32" s="151"/>
      <c r="AQ32" s="151"/>
      <c r="AR32" s="152"/>
      <c r="AS32" s="153"/>
      <c r="AT32" s="150"/>
      <c r="AU32" s="151"/>
      <c r="AV32" s="151"/>
      <c r="AW32" s="152"/>
      <c r="AX32" s="153"/>
      <c r="AY32" s="151"/>
      <c r="AZ32" s="151"/>
      <c r="BA32" s="152"/>
      <c r="BB32" s="153"/>
      <c r="BC32" s="150"/>
      <c r="BD32" s="151"/>
      <c r="BE32" s="151"/>
      <c r="BF32" s="152"/>
      <c r="BG32" s="153"/>
      <c r="BH32" s="30"/>
      <c r="BI32" s="98" t="str">
        <f t="shared" si="19"/>
        <v/>
      </c>
      <c r="BJ32" s="44" t="str">
        <f t="shared" si="12"/>
        <v/>
      </c>
      <c r="BK32" s="42" t="str">
        <f t="shared" si="15"/>
        <v/>
      </c>
      <c r="BL32" s="43"/>
      <c r="BM32" s="154"/>
      <c r="BN32" s="96" t="e">
        <f>#REF!</f>
        <v>#REF!</v>
      </c>
      <c r="BO32" s="45" t="e">
        <f>#REF!</f>
        <v>#REF!</v>
      </c>
      <c r="BP32" s="155"/>
      <c r="BQ32" s="97" t="e">
        <f t="shared" si="20"/>
        <v>#REF!</v>
      </c>
      <c r="BR32" s="30"/>
      <c r="BS32" s="30"/>
      <c r="BT32" s="98"/>
      <c r="BU32" s="44"/>
      <c r="BV32" s="44"/>
      <c r="BW32" s="99"/>
      <c r="BX32" s="99"/>
      <c r="BY32" s="100"/>
      <c r="BZ32" s="100"/>
      <c r="CA32" s="100"/>
      <c r="CB32" s="101"/>
      <c r="CC32" s="103"/>
      <c r="CF32" s="98"/>
      <c r="CG32" s="44"/>
      <c r="CH32" s="44"/>
      <c r="CI32" s="99"/>
      <c r="CJ32" s="99"/>
      <c r="CK32" s="100"/>
      <c r="CL32" s="100"/>
      <c r="CM32" s="100"/>
      <c r="CN32" s="100"/>
      <c r="CO32" s="103"/>
    </row>
    <row r="33" spans="2:93" ht="44.25" customHeight="1" hidden="1" thickBot="1">
      <c r="B33" s="219"/>
      <c r="C33" s="104"/>
      <c r="D33" s="149"/>
      <c r="E33" s="35"/>
      <c r="F33" s="36"/>
      <c r="G33" s="150"/>
      <c r="H33" s="151"/>
      <c r="I33" s="151"/>
      <c r="J33" s="152"/>
      <c r="K33" s="153"/>
      <c r="L33" s="151"/>
      <c r="M33" s="151"/>
      <c r="N33" s="152"/>
      <c r="O33" s="153"/>
      <c r="P33" s="151"/>
      <c r="Q33" s="151"/>
      <c r="R33" s="152"/>
      <c r="S33" s="153"/>
      <c r="T33" s="150"/>
      <c r="U33" s="151"/>
      <c r="V33" s="151"/>
      <c r="W33" s="152"/>
      <c r="X33" s="153"/>
      <c r="Y33" s="151"/>
      <c r="Z33" s="151"/>
      <c r="AA33" s="152"/>
      <c r="AB33" s="153"/>
      <c r="AC33" s="151"/>
      <c r="AD33" s="151"/>
      <c r="AE33" s="152"/>
      <c r="AF33" s="153"/>
      <c r="AG33" s="150"/>
      <c r="AH33" s="151"/>
      <c r="AI33" s="151"/>
      <c r="AJ33" s="152"/>
      <c r="AK33" s="153"/>
      <c r="AL33" s="151"/>
      <c r="AM33" s="151"/>
      <c r="AN33" s="152"/>
      <c r="AO33" s="153"/>
      <c r="AP33" s="151"/>
      <c r="AQ33" s="151"/>
      <c r="AR33" s="152"/>
      <c r="AS33" s="153"/>
      <c r="AT33" s="150"/>
      <c r="AU33" s="151"/>
      <c r="AV33" s="151"/>
      <c r="AW33" s="152"/>
      <c r="AX33" s="153"/>
      <c r="AY33" s="151"/>
      <c r="AZ33" s="151"/>
      <c r="BA33" s="152"/>
      <c r="BB33" s="153"/>
      <c r="BC33" s="150"/>
      <c r="BD33" s="151"/>
      <c r="BE33" s="151"/>
      <c r="BF33" s="152"/>
      <c r="BG33" s="153"/>
      <c r="BH33" s="30"/>
      <c r="BI33" s="98" t="str">
        <f t="shared" si="19"/>
        <v/>
      </c>
      <c r="BJ33" s="44" t="str">
        <f t="shared" si="12"/>
        <v/>
      </c>
      <c r="BK33" s="42" t="str">
        <f t="shared" si="15"/>
        <v/>
      </c>
      <c r="BL33" s="43"/>
      <c r="BM33" s="154"/>
      <c r="BN33" s="96" t="e">
        <f>#REF!</f>
        <v>#REF!</v>
      </c>
      <c r="BO33" s="45" t="e">
        <f>#REF!</f>
        <v>#REF!</v>
      </c>
      <c r="BP33" s="155"/>
      <c r="BQ33" s="97" t="e">
        <f t="shared" si="20"/>
        <v>#REF!</v>
      </c>
      <c r="BR33" s="30"/>
      <c r="BS33" s="30"/>
      <c r="BT33" s="98"/>
      <c r="BU33" s="44"/>
      <c r="BV33" s="44"/>
      <c r="BW33" s="99"/>
      <c r="BX33" s="99"/>
      <c r="BY33" s="100"/>
      <c r="BZ33" s="100"/>
      <c r="CA33" s="100"/>
      <c r="CB33" s="101"/>
      <c r="CC33" s="103"/>
      <c r="CF33" s="98"/>
      <c r="CG33" s="44"/>
      <c r="CH33" s="44"/>
      <c r="CI33" s="99"/>
      <c r="CJ33" s="99"/>
      <c r="CK33" s="100"/>
      <c r="CL33" s="100"/>
      <c r="CM33" s="100"/>
      <c r="CN33" s="100"/>
      <c r="CO33" s="103"/>
    </row>
    <row r="34" spans="2:93" ht="44.25" customHeight="1" hidden="1" thickBot="1">
      <c r="B34" s="219"/>
      <c r="C34" s="107"/>
      <c r="D34" s="108"/>
      <c r="E34" s="109"/>
      <c r="F34" s="110"/>
      <c r="G34" s="150"/>
      <c r="H34" s="151"/>
      <c r="I34" s="151"/>
      <c r="J34" s="152"/>
      <c r="K34" s="153"/>
      <c r="L34" s="151"/>
      <c r="M34" s="151"/>
      <c r="N34" s="152"/>
      <c r="O34" s="153"/>
      <c r="P34" s="151"/>
      <c r="Q34" s="151"/>
      <c r="R34" s="152"/>
      <c r="S34" s="153"/>
      <c r="T34" s="150"/>
      <c r="U34" s="151"/>
      <c r="V34" s="151"/>
      <c r="W34" s="152"/>
      <c r="X34" s="153"/>
      <c r="Y34" s="151"/>
      <c r="Z34" s="151"/>
      <c r="AA34" s="152"/>
      <c r="AB34" s="153"/>
      <c r="AC34" s="151"/>
      <c r="AD34" s="151"/>
      <c r="AE34" s="152"/>
      <c r="AF34" s="153"/>
      <c r="AG34" s="150"/>
      <c r="AH34" s="151"/>
      <c r="AI34" s="151"/>
      <c r="AJ34" s="152"/>
      <c r="AK34" s="153"/>
      <c r="AL34" s="151"/>
      <c r="AM34" s="151"/>
      <c r="AN34" s="152"/>
      <c r="AO34" s="153"/>
      <c r="AP34" s="151"/>
      <c r="AQ34" s="151"/>
      <c r="AR34" s="152"/>
      <c r="AS34" s="153"/>
      <c r="AT34" s="150"/>
      <c r="AU34" s="151"/>
      <c r="AV34" s="151"/>
      <c r="AW34" s="152"/>
      <c r="AX34" s="153"/>
      <c r="AY34" s="151"/>
      <c r="AZ34" s="151"/>
      <c r="BA34" s="152"/>
      <c r="BB34" s="153"/>
      <c r="BC34" s="150"/>
      <c r="BD34" s="151"/>
      <c r="BE34" s="151"/>
      <c r="BF34" s="152"/>
      <c r="BG34" s="153"/>
      <c r="BH34" s="30"/>
      <c r="BI34" s="119" t="str">
        <f t="shared" si="19"/>
        <v/>
      </c>
      <c r="BJ34" s="120" t="str">
        <f t="shared" si="12"/>
        <v/>
      </c>
      <c r="BK34" s="116" t="str">
        <f t="shared" si="15"/>
        <v/>
      </c>
      <c r="BL34" s="43"/>
      <c r="BM34" s="154"/>
      <c r="BN34" s="96" t="e">
        <f>#REF!</f>
        <v>#REF!</v>
      </c>
      <c r="BO34" s="45" t="e">
        <f>#REF!</f>
        <v>#REF!</v>
      </c>
      <c r="BP34" s="155"/>
      <c r="BQ34" s="97" t="e">
        <f t="shared" si="20"/>
        <v>#REF!</v>
      </c>
      <c r="BR34" s="30"/>
      <c r="BS34" s="30"/>
      <c r="BT34" s="98"/>
      <c r="BU34" s="44"/>
      <c r="BV34" s="44"/>
      <c r="BW34" s="99"/>
      <c r="BX34" s="99"/>
      <c r="BY34" s="100"/>
      <c r="BZ34" s="100"/>
      <c r="CA34" s="100"/>
      <c r="CB34" s="101"/>
      <c r="CC34" s="103"/>
      <c r="CF34" s="98"/>
      <c r="CG34" s="44"/>
      <c r="CH34" s="44"/>
      <c r="CI34" s="99"/>
      <c r="CJ34" s="99"/>
      <c r="CK34" s="100"/>
      <c r="CL34" s="100"/>
      <c r="CM34" s="100"/>
      <c r="CN34" s="100"/>
      <c r="CO34" s="103"/>
    </row>
    <row r="35" spans="2:93" ht="24" hidden="1" thickBot="1">
      <c r="B35" s="220"/>
      <c r="C35" s="221" t="s">
        <v>60</v>
      </c>
      <c r="D35" s="221"/>
      <c r="E35" s="221"/>
      <c r="F35" s="222"/>
      <c r="G35" s="144">
        <f>SUM(G30:G34)</f>
        <v>0</v>
      </c>
      <c r="H35" s="145">
        <f aca="true" t="shared" si="21" ref="H35:BG35">SUM(H30:H34)</f>
        <v>0</v>
      </c>
      <c r="I35" s="145">
        <f t="shared" si="21"/>
        <v>0</v>
      </c>
      <c r="J35" s="145">
        <f t="shared" si="21"/>
        <v>0</v>
      </c>
      <c r="K35" s="145">
        <f t="shared" si="21"/>
        <v>0</v>
      </c>
      <c r="L35" s="145">
        <f t="shared" si="21"/>
        <v>0</v>
      </c>
      <c r="M35" s="145">
        <f t="shared" si="21"/>
        <v>0</v>
      </c>
      <c r="N35" s="145">
        <f t="shared" si="21"/>
        <v>0</v>
      </c>
      <c r="O35" s="145">
        <f t="shared" si="21"/>
        <v>0</v>
      </c>
      <c r="P35" s="145">
        <f t="shared" si="21"/>
        <v>0</v>
      </c>
      <c r="Q35" s="145">
        <f t="shared" si="21"/>
        <v>0</v>
      </c>
      <c r="R35" s="145">
        <f t="shared" si="21"/>
        <v>0</v>
      </c>
      <c r="S35" s="145">
        <f t="shared" si="21"/>
        <v>0</v>
      </c>
      <c r="T35" s="145">
        <f t="shared" si="21"/>
        <v>0</v>
      </c>
      <c r="U35" s="145">
        <f t="shared" si="21"/>
        <v>0</v>
      </c>
      <c r="V35" s="145">
        <f t="shared" si="21"/>
        <v>0</v>
      </c>
      <c r="W35" s="145">
        <f t="shared" si="21"/>
        <v>0</v>
      </c>
      <c r="X35" s="145">
        <f t="shared" si="21"/>
        <v>0</v>
      </c>
      <c r="Y35" s="145">
        <f t="shared" si="21"/>
        <v>0</v>
      </c>
      <c r="Z35" s="145">
        <f t="shared" si="21"/>
        <v>0</v>
      </c>
      <c r="AA35" s="145">
        <f t="shared" si="21"/>
        <v>0</v>
      </c>
      <c r="AB35" s="145">
        <f t="shared" si="21"/>
        <v>0</v>
      </c>
      <c r="AC35" s="145">
        <f t="shared" si="21"/>
        <v>0</v>
      </c>
      <c r="AD35" s="145">
        <f t="shared" si="21"/>
        <v>0</v>
      </c>
      <c r="AE35" s="145">
        <f t="shared" si="21"/>
        <v>0</v>
      </c>
      <c r="AF35" s="145">
        <f t="shared" si="21"/>
        <v>0</v>
      </c>
      <c r="AG35" s="145">
        <f t="shared" si="21"/>
        <v>0</v>
      </c>
      <c r="AH35" s="145">
        <f t="shared" si="21"/>
        <v>0</v>
      </c>
      <c r="AI35" s="145">
        <f t="shared" si="21"/>
        <v>0</v>
      </c>
      <c r="AJ35" s="145">
        <f t="shared" si="21"/>
        <v>0</v>
      </c>
      <c r="AK35" s="145">
        <f t="shared" si="21"/>
        <v>0</v>
      </c>
      <c r="AL35" s="145">
        <f t="shared" si="21"/>
        <v>0</v>
      </c>
      <c r="AM35" s="145">
        <f t="shared" si="21"/>
        <v>0</v>
      </c>
      <c r="AN35" s="145">
        <f t="shared" si="21"/>
        <v>0</v>
      </c>
      <c r="AO35" s="145">
        <f t="shared" si="21"/>
        <v>0</v>
      </c>
      <c r="AP35" s="145">
        <f t="shared" si="21"/>
        <v>0</v>
      </c>
      <c r="AQ35" s="145">
        <f t="shared" si="21"/>
        <v>0</v>
      </c>
      <c r="AR35" s="145">
        <f t="shared" si="21"/>
        <v>0</v>
      </c>
      <c r="AS35" s="145">
        <f t="shared" si="21"/>
        <v>0</v>
      </c>
      <c r="AT35" s="145">
        <f t="shared" si="21"/>
        <v>0</v>
      </c>
      <c r="AU35" s="145">
        <f t="shared" si="21"/>
        <v>0</v>
      </c>
      <c r="AV35" s="145">
        <f t="shared" si="21"/>
        <v>0</v>
      </c>
      <c r="AW35" s="145">
        <f t="shared" si="21"/>
        <v>0</v>
      </c>
      <c r="AX35" s="145">
        <f t="shared" si="21"/>
        <v>0</v>
      </c>
      <c r="AY35" s="145">
        <f t="shared" si="21"/>
        <v>0</v>
      </c>
      <c r="AZ35" s="145">
        <f t="shared" si="21"/>
        <v>0</v>
      </c>
      <c r="BA35" s="145">
        <f t="shared" si="21"/>
        <v>0</v>
      </c>
      <c r="BB35" s="145">
        <f t="shared" si="21"/>
        <v>0</v>
      </c>
      <c r="BC35" s="145">
        <f t="shared" si="21"/>
        <v>0</v>
      </c>
      <c r="BD35" s="145">
        <f t="shared" si="21"/>
        <v>0</v>
      </c>
      <c r="BE35" s="145">
        <f t="shared" si="21"/>
        <v>0</v>
      </c>
      <c r="BF35" s="145">
        <f t="shared" si="21"/>
        <v>0</v>
      </c>
      <c r="BG35" s="146">
        <f t="shared" si="21"/>
        <v>0</v>
      </c>
      <c r="BH35" s="30"/>
      <c r="BI35" s="147">
        <f>SUM(BI30:BI34)</f>
        <v>0</v>
      </c>
      <c r="BJ35" s="148">
        <f aca="true" t="shared" si="22" ref="BJ35:BK35">SUM(BJ30:BJ34)</f>
        <v>0</v>
      </c>
      <c r="BK35" s="130">
        <f t="shared" si="22"/>
        <v>0</v>
      </c>
      <c r="BL35" s="43"/>
      <c r="BM35" s="63"/>
      <c r="BN35" s="156" t="e">
        <f>#REF!</f>
        <v>#REF!</v>
      </c>
      <c r="BO35" s="62" t="e">
        <f>#REF!</f>
        <v>#REF!</v>
      </c>
      <c r="BP35" s="131"/>
      <c r="BQ35" s="157" t="e">
        <f t="shared" si="20"/>
        <v>#REF!</v>
      </c>
      <c r="BR35" s="30"/>
      <c r="BS35" s="30"/>
      <c r="BT35" s="134"/>
      <c r="BU35" s="135"/>
      <c r="BV35" s="135"/>
      <c r="BW35" s="136"/>
      <c r="BX35" s="136"/>
      <c r="BY35" s="137"/>
      <c r="BZ35" s="137"/>
      <c r="CA35" s="137"/>
      <c r="CB35" s="138"/>
      <c r="CC35" s="140"/>
      <c r="CF35" s="134"/>
      <c r="CG35" s="135"/>
      <c r="CH35" s="135"/>
      <c r="CI35" s="136"/>
      <c r="CJ35" s="136"/>
      <c r="CK35" s="137"/>
      <c r="CL35" s="137"/>
      <c r="CM35" s="137"/>
      <c r="CN35" s="137"/>
      <c r="CO35" s="140"/>
    </row>
    <row r="36" spans="2:93" ht="44.25" customHeight="1" hidden="1" thickBot="1">
      <c r="B36" s="218" t="s">
        <v>28</v>
      </c>
      <c r="C36" s="92"/>
      <c r="D36" s="143"/>
      <c r="E36" s="47"/>
      <c r="F36" s="48"/>
      <c r="G36" s="37"/>
      <c r="H36" s="38"/>
      <c r="I36" s="38"/>
      <c r="J36" s="174"/>
      <c r="K36" s="39"/>
      <c r="L36" s="38"/>
      <c r="M36" s="38"/>
      <c r="N36" s="174"/>
      <c r="O36" s="39"/>
      <c r="P36" s="38"/>
      <c r="Q36" s="38"/>
      <c r="R36" s="174"/>
      <c r="S36" s="39"/>
      <c r="T36" s="37"/>
      <c r="U36" s="38"/>
      <c r="V36" s="38"/>
      <c r="W36" s="174"/>
      <c r="X36" s="39"/>
      <c r="Y36" s="38"/>
      <c r="Z36" s="38"/>
      <c r="AA36" s="174"/>
      <c r="AB36" s="39"/>
      <c r="AC36" s="38"/>
      <c r="AD36" s="38"/>
      <c r="AE36" s="174"/>
      <c r="AF36" s="39"/>
      <c r="AG36" s="37"/>
      <c r="AH36" s="38"/>
      <c r="AI36" s="38"/>
      <c r="AJ36" s="174"/>
      <c r="AK36" s="39"/>
      <c r="AL36" s="38"/>
      <c r="AM36" s="38"/>
      <c r="AN36" s="174"/>
      <c r="AO36" s="39"/>
      <c r="AP36" s="38"/>
      <c r="AQ36" s="38"/>
      <c r="AR36" s="174"/>
      <c r="AS36" s="39"/>
      <c r="AT36" s="37"/>
      <c r="AU36" s="38"/>
      <c r="AV36" s="38"/>
      <c r="AW36" s="174"/>
      <c r="AX36" s="39"/>
      <c r="AY36" s="38"/>
      <c r="AZ36" s="38"/>
      <c r="BA36" s="174"/>
      <c r="BB36" s="39"/>
      <c r="BC36" s="37"/>
      <c r="BD36" s="38"/>
      <c r="BE36" s="38"/>
      <c r="BF36" s="174"/>
      <c r="BG36" s="39"/>
      <c r="BH36" s="30"/>
      <c r="BI36" s="86" t="str">
        <f t="shared" si="19"/>
        <v/>
      </c>
      <c r="BJ36" s="34" t="str">
        <f t="shared" si="12"/>
        <v/>
      </c>
      <c r="BK36" s="33" t="str">
        <f t="shared" si="15"/>
        <v/>
      </c>
      <c r="BL36" s="43"/>
      <c r="BM36" s="94"/>
      <c r="BN36" s="96"/>
      <c r="BO36" s="45"/>
      <c r="BP36" s="95"/>
      <c r="BQ36" s="97"/>
      <c r="BR36" s="30"/>
      <c r="BS36" s="30"/>
      <c r="BT36" s="86"/>
      <c r="BU36" s="34"/>
      <c r="BV36" s="34"/>
      <c r="BW36" s="87"/>
      <c r="BX36" s="87"/>
      <c r="BY36" s="88"/>
      <c r="BZ36" s="88"/>
      <c r="CA36" s="88"/>
      <c r="CB36" s="89"/>
      <c r="CC36" s="91"/>
      <c r="CF36" s="86"/>
      <c r="CG36" s="34"/>
      <c r="CH36" s="34"/>
      <c r="CI36" s="87"/>
      <c r="CJ36" s="87"/>
      <c r="CK36" s="88"/>
      <c r="CL36" s="88"/>
      <c r="CM36" s="88"/>
      <c r="CN36" s="88"/>
      <c r="CO36" s="91"/>
    </row>
    <row r="37" spans="2:93" ht="44.25" customHeight="1" hidden="1" thickBot="1">
      <c r="B37" s="219"/>
      <c r="C37" s="92"/>
      <c r="D37" s="143"/>
      <c r="E37" s="47"/>
      <c r="F37" s="48"/>
      <c r="G37" s="37"/>
      <c r="H37" s="38"/>
      <c r="I37" s="38"/>
      <c r="J37" s="174"/>
      <c r="K37" s="39"/>
      <c r="L37" s="38"/>
      <c r="M37" s="38"/>
      <c r="N37" s="174"/>
      <c r="O37" s="39"/>
      <c r="P37" s="38"/>
      <c r="Q37" s="38"/>
      <c r="R37" s="174"/>
      <c r="S37" s="39"/>
      <c r="T37" s="37"/>
      <c r="U37" s="38"/>
      <c r="V37" s="38"/>
      <c r="W37" s="174"/>
      <c r="X37" s="39"/>
      <c r="Y37" s="38"/>
      <c r="Z37" s="38"/>
      <c r="AA37" s="174"/>
      <c r="AB37" s="39"/>
      <c r="AC37" s="38"/>
      <c r="AD37" s="38"/>
      <c r="AE37" s="174"/>
      <c r="AF37" s="39"/>
      <c r="AG37" s="37"/>
      <c r="AH37" s="38"/>
      <c r="AI37" s="38"/>
      <c r="AJ37" s="174"/>
      <c r="AK37" s="39"/>
      <c r="AL37" s="38"/>
      <c r="AM37" s="38"/>
      <c r="AN37" s="174"/>
      <c r="AO37" s="39"/>
      <c r="AP37" s="38"/>
      <c r="AQ37" s="38"/>
      <c r="AR37" s="174"/>
      <c r="AS37" s="39"/>
      <c r="AT37" s="37"/>
      <c r="AU37" s="38"/>
      <c r="AV37" s="38"/>
      <c r="AW37" s="174"/>
      <c r="AX37" s="39"/>
      <c r="AY37" s="38"/>
      <c r="AZ37" s="38"/>
      <c r="BA37" s="174"/>
      <c r="BB37" s="39"/>
      <c r="BC37" s="37"/>
      <c r="BD37" s="38"/>
      <c r="BE37" s="38"/>
      <c r="BF37" s="174"/>
      <c r="BG37" s="39"/>
      <c r="BH37" s="30"/>
      <c r="BI37" s="98" t="str">
        <f t="shared" si="19"/>
        <v/>
      </c>
      <c r="BJ37" s="44" t="str">
        <f t="shared" si="12"/>
        <v/>
      </c>
      <c r="BK37" s="42" t="str">
        <f t="shared" si="15"/>
        <v/>
      </c>
      <c r="BL37" s="43"/>
      <c r="BM37" s="94"/>
      <c r="BN37" s="96"/>
      <c r="BO37" s="45"/>
      <c r="BP37" s="95"/>
      <c r="BQ37" s="97"/>
      <c r="BR37" s="30"/>
      <c r="BS37" s="30"/>
      <c r="BT37" s="98"/>
      <c r="BU37" s="44"/>
      <c r="BV37" s="44"/>
      <c r="BW37" s="99"/>
      <c r="BX37" s="99"/>
      <c r="BY37" s="100"/>
      <c r="BZ37" s="100"/>
      <c r="CA37" s="100"/>
      <c r="CB37" s="101"/>
      <c r="CC37" s="103"/>
      <c r="CF37" s="98"/>
      <c r="CG37" s="44"/>
      <c r="CH37" s="44"/>
      <c r="CI37" s="99"/>
      <c r="CJ37" s="99"/>
      <c r="CK37" s="100"/>
      <c r="CL37" s="100"/>
      <c r="CM37" s="100"/>
      <c r="CN37" s="100"/>
      <c r="CO37" s="103"/>
    </row>
    <row r="38" spans="2:93" ht="44.25" customHeight="1" hidden="1" thickBot="1">
      <c r="B38" s="219"/>
      <c r="C38" s="92"/>
      <c r="D38" s="143"/>
      <c r="E38" s="47"/>
      <c r="F38" s="48"/>
      <c r="G38" s="37"/>
      <c r="H38" s="38"/>
      <c r="I38" s="38"/>
      <c r="J38" s="174"/>
      <c r="K38" s="39"/>
      <c r="L38" s="38"/>
      <c r="M38" s="38"/>
      <c r="N38" s="174"/>
      <c r="O38" s="39"/>
      <c r="P38" s="38"/>
      <c r="Q38" s="38"/>
      <c r="R38" s="174"/>
      <c r="S38" s="39"/>
      <c r="T38" s="37"/>
      <c r="U38" s="38"/>
      <c r="V38" s="38"/>
      <c r="W38" s="174"/>
      <c r="X38" s="39"/>
      <c r="Y38" s="38"/>
      <c r="Z38" s="38"/>
      <c r="AA38" s="174"/>
      <c r="AB38" s="39"/>
      <c r="AC38" s="38"/>
      <c r="AD38" s="38"/>
      <c r="AE38" s="174"/>
      <c r="AF38" s="39"/>
      <c r="AG38" s="37"/>
      <c r="AH38" s="38"/>
      <c r="AI38" s="38"/>
      <c r="AJ38" s="174"/>
      <c r="AK38" s="39"/>
      <c r="AL38" s="38"/>
      <c r="AM38" s="38"/>
      <c r="AN38" s="174"/>
      <c r="AO38" s="39"/>
      <c r="AP38" s="38"/>
      <c r="AQ38" s="38"/>
      <c r="AR38" s="174"/>
      <c r="AS38" s="39"/>
      <c r="AT38" s="37"/>
      <c r="AU38" s="38"/>
      <c r="AV38" s="38"/>
      <c r="AW38" s="174"/>
      <c r="AX38" s="39"/>
      <c r="AY38" s="38"/>
      <c r="AZ38" s="38"/>
      <c r="BA38" s="174"/>
      <c r="BB38" s="39"/>
      <c r="BC38" s="37"/>
      <c r="BD38" s="38"/>
      <c r="BE38" s="38"/>
      <c r="BF38" s="174"/>
      <c r="BG38" s="39"/>
      <c r="BH38" s="30"/>
      <c r="BI38" s="98" t="str">
        <f t="shared" si="19"/>
        <v/>
      </c>
      <c r="BJ38" s="44" t="str">
        <f t="shared" si="12"/>
        <v/>
      </c>
      <c r="BK38" s="42" t="str">
        <f t="shared" si="15"/>
        <v/>
      </c>
      <c r="BL38" s="43"/>
      <c r="BM38" s="94"/>
      <c r="BN38" s="96"/>
      <c r="BO38" s="45"/>
      <c r="BP38" s="95"/>
      <c r="BQ38" s="97"/>
      <c r="BR38" s="30"/>
      <c r="BS38" s="30"/>
      <c r="BT38" s="98"/>
      <c r="BU38" s="44"/>
      <c r="BV38" s="44"/>
      <c r="BW38" s="99"/>
      <c r="BX38" s="99"/>
      <c r="BY38" s="100"/>
      <c r="BZ38" s="100"/>
      <c r="CA38" s="100"/>
      <c r="CB38" s="101"/>
      <c r="CC38" s="103"/>
      <c r="CF38" s="98"/>
      <c r="CG38" s="44"/>
      <c r="CH38" s="44"/>
      <c r="CI38" s="99"/>
      <c r="CJ38" s="99"/>
      <c r="CK38" s="100"/>
      <c r="CL38" s="100"/>
      <c r="CM38" s="100"/>
      <c r="CN38" s="100"/>
      <c r="CO38" s="103"/>
    </row>
    <row r="39" spans="2:93" ht="44.25" customHeight="1" hidden="1" thickBot="1">
      <c r="B39" s="219"/>
      <c r="C39" s="92"/>
      <c r="D39" s="143"/>
      <c r="E39" s="47"/>
      <c r="F39" s="48"/>
      <c r="G39" s="37"/>
      <c r="H39" s="38"/>
      <c r="I39" s="38"/>
      <c r="J39" s="174"/>
      <c r="K39" s="39"/>
      <c r="L39" s="38"/>
      <c r="M39" s="38"/>
      <c r="N39" s="174"/>
      <c r="O39" s="39"/>
      <c r="P39" s="38"/>
      <c r="Q39" s="38"/>
      <c r="R39" s="174"/>
      <c r="S39" s="39"/>
      <c r="T39" s="37"/>
      <c r="U39" s="38"/>
      <c r="V39" s="38"/>
      <c r="W39" s="174"/>
      <c r="X39" s="39"/>
      <c r="Y39" s="38"/>
      <c r="Z39" s="38"/>
      <c r="AA39" s="174"/>
      <c r="AB39" s="39"/>
      <c r="AC39" s="38"/>
      <c r="AD39" s="38"/>
      <c r="AE39" s="174"/>
      <c r="AF39" s="39"/>
      <c r="AG39" s="37"/>
      <c r="AH39" s="38"/>
      <c r="AI39" s="38"/>
      <c r="AJ39" s="174"/>
      <c r="AK39" s="39"/>
      <c r="AL39" s="38"/>
      <c r="AM39" s="38"/>
      <c r="AN39" s="174"/>
      <c r="AO39" s="39"/>
      <c r="AP39" s="38"/>
      <c r="AQ39" s="38"/>
      <c r="AR39" s="174"/>
      <c r="AS39" s="39"/>
      <c r="AT39" s="37"/>
      <c r="AU39" s="38"/>
      <c r="AV39" s="38"/>
      <c r="AW39" s="174"/>
      <c r="AX39" s="39"/>
      <c r="AY39" s="38"/>
      <c r="AZ39" s="38"/>
      <c r="BA39" s="174"/>
      <c r="BB39" s="39"/>
      <c r="BC39" s="37"/>
      <c r="BD39" s="38"/>
      <c r="BE39" s="38"/>
      <c r="BF39" s="174"/>
      <c r="BG39" s="39"/>
      <c r="BH39" s="30"/>
      <c r="BI39" s="119" t="str">
        <f t="shared" si="19"/>
        <v/>
      </c>
      <c r="BJ39" s="120" t="str">
        <f t="shared" si="12"/>
        <v/>
      </c>
      <c r="BK39" s="116" t="str">
        <f t="shared" si="15"/>
        <v/>
      </c>
      <c r="BL39" s="43"/>
      <c r="BM39" s="94"/>
      <c r="BN39" s="96"/>
      <c r="BO39" s="45"/>
      <c r="BP39" s="95"/>
      <c r="BQ39" s="97"/>
      <c r="BR39" s="30"/>
      <c r="BS39" s="30"/>
      <c r="BT39" s="98"/>
      <c r="BU39" s="44"/>
      <c r="BV39" s="44"/>
      <c r="BW39" s="99"/>
      <c r="BX39" s="99"/>
      <c r="BY39" s="100"/>
      <c r="BZ39" s="100"/>
      <c r="CA39" s="100"/>
      <c r="CB39" s="101"/>
      <c r="CC39" s="103"/>
      <c r="CF39" s="98"/>
      <c r="CG39" s="44"/>
      <c r="CH39" s="44"/>
      <c r="CI39" s="99"/>
      <c r="CJ39" s="99"/>
      <c r="CK39" s="100"/>
      <c r="CL39" s="100"/>
      <c r="CM39" s="100"/>
      <c r="CN39" s="100"/>
      <c r="CO39" s="103"/>
    </row>
    <row r="40" spans="2:93" ht="24" hidden="1" thickBot="1">
      <c r="B40" s="220"/>
      <c r="C40" s="221" t="s">
        <v>30</v>
      </c>
      <c r="D40" s="221"/>
      <c r="E40" s="221"/>
      <c r="F40" s="222"/>
      <c r="G40" s="144">
        <f>SUM(G36:G39)</f>
        <v>0</v>
      </c>
      <c r="H40" s="145">
        <f aca="true" t="shared" si="23" ref="H40:BG40">SUM(H36:H39)</f>
        <v>0</v>
      </c>
      <c r="I40" s="145">
        <f t="shared" si="23"/>
        <v>0</v>
      </c>
      <c r="J40" s="145">
        <f t="shared" si="23"/>
        <v>0</v>
      </c>
      <c r="K40" s="145">
        <f t="shared" si="23"/>
        <v>0</v>
      </c>
      <c r="L40" s="145">
        <f t="shared" si="23"/>
        <v>0</v>
      </c>
      <c r="M40" s="145">
        <f t="shared" si="23"/>
        <v>0</v>
      </c>
      <c r="N40" s="145">
        <f t="shared" si="23"/>
        <v>0</v>
      </c>
      <c r="O40" s="145">
        <f t="shared" si="23"/>
        <v>0</v>
      </c>
      <c r="P40" s="145">
        <f t="shared" si="23"/>
        <v>0</v>
      </c>
      <c r="Q40" s="145">
        <f t="shared" si="23"/>
        <v>0</v>
      </c>
      <c r="R40" s="145">
        <f t="shared" si="23"/>
        <v>0</v>
      </c>
      <c r="S40" s="145">
        <f t="shared" si="23"/>
        <v>0</v>
      </c>
      <c r="T40" s="145">
        <f t="shared" si="23"/>
        <v>0</v>
      </c>
      <c r="U40" s="145">
        <f t="shared" si="23"/>
        <v>0</v>
      </c>
      <c r="V40" s="145">
        <f t="shared" si="23"/>
        <v>0</v>
      </c>
      <c r="W40" s="145">
        <f t="shared" si="23"/>
        <v>0</v>
      </c>
      <c r="X40" s="145">
        <f t="shared" si="23"/>
        <v>0</v>
      </c>
      <c r="Y40" s="145">
        <f t="shared" si="23"/>
        <v>0</v>
      </c>
      <c r="Z40" s="145">
        <f t="shared" si="23"/>
        <v>0</v>
      </c>
      <c r="AA40" s="145">
        <f t="shared" si="23"/>
        <v>0</v>
      </c>
      <c r="AB40" s="145">
        <f t="shared" si="23"/>
        <v>0</v>
      </c>
      <c r="AC40" s="145">
        <f t="shared" si="23"/>
        <v>0</v>
      </c>
      <c r="AD40" s="145">
        <f t="shared" si="23"/>
        <v>0</v>
      </c>
      <c r="AE40" s="145">
        <f t="shared" si="23"/>
        <v>0</v>
      </c>
      <c r="AF40" s="145">
        <f t="shared" si="23"/>
        <v>0</v>
      </c>
      <c r="AG40" s="145">
        <f t="shared" si="23"/>
        <v>0</v>
      </c>
      <c r="AH40" s="145">
        <f t="shared" si="23"/>
        <v>0</v>
      </c>
      <c r="AI40" s="145">
        <f t="shared" si="23"/>
        <v>0</v>
      </c>
      <c r="AJ40" s="145">
        <f t="shared" si="23"/>
        <v>0</v>
      </c>
      <c r="AK40" s="145">
        <f t="shared" si="23"/>
        <v>0</v>
      </c>
      <c r="AL40" s="145">
        <f t="shared" si="23"/>
        <v>0</v>
      </c>
      <c r="AM40" s="145">
        <f t="shared" si="23"/>
        <v>0</v>
      </c>
      <c r="AN40" s="145">
        <f t="shared" si="23"/>
        <v>0</v>
      </c>
      <c r="AO40" s="145">
        <f t="shared" si="23"/>
        <v>0</v>
      </c>
      <c r="AP40" s="145">
        <f t="shared" si="23"/>
        <v>0</v>
      </c>
      <c r="AQ40" s="145">
        <f t="shared" si="23"/>
        <v>0</v>
      </c>
      <c r="AR40" s="145">
        <f t="shared" si="23"/>
        <v>0</v>
      </c>
      <c r="AS40" s="145">
        <f t="shared" si="23"/>
        <v>0</v>
      </c>
      <c r="AT40" s="145">
        <f t="shared" si="23"/>
        <v>0</v>
      </c>
      <c r="AU40" s="145">
        <f t="shared" si="23"/>
        <v>0</v>
      </c>
      <c r="AV40" s="145">
        <f t="shared" si="23"/>
        <v>0</v>
      </c>
      <c r="AW40" s="145">
        <f t="shared" si="23"/>
        <v>0</v>
      </c>
      <c r="AX40" s="145">
        <f t="shared" si="23"/>
        <v>0</v>
      </c>
      <c r="AY40" s="145">
        <f t="shared" si="23"/>
        <v>0</v>
      </c>
      <c r="AZ40" s="145">
        <f t="shared" si="23"/>
        <v>0</v>
      </c>
      <c r="BA40" s="145">
        <f t="shared" si="23"/>
        <v>0</v>
      </c>
      <c r="BB40" s="145">
        <f t="shared" si="23"/>
        <v>0</v>
      </c>
      <c r="BC40" s="145">
        <f t="shared" si="23"/>
        <v>0</v>
      </c>
      <c r="BD40" s="145">
        <f t="shared" si="23"/>
        <v>0</v>
      </c>
      <c r="BE40" s="145">
        <f t="shared" si="23"/>
        <v>0</v>
      </c>
      <c r="BF40" s="145">
        <f t="shared" si="23"/>
        <v>0</v>
      </c>
      <c r="BG40" s="146">
        <f t="shared" si="23"/>
        <v>0</v>
      </c>
      <c r="BH40" s="30"/>
      <c r="BI40" s="134">
        <f>SUM(BI39:BI39)</f>
        <v>0</v>
      </c>
      <c r="BJ40" s="135">
        <f>SUM(BJ39:BJ39)</f>
        <v>0</v>
      </c>
      <c r="BK40" s="57">
        <f>SUM(BK30:BK39)</f>
        <v>0</v>
      </c>
      <c r="BL40" s="43"/>
      <c r="BM40" s="63"/>
      <c r="BN40" s="156" t="e">
        <f>#REF!</f>
        <v>#REF!</v>
      </c>
      <c r="BO40" s="62"/>
      <c r="BP40" s="131"/>
      <c r="BQ40" s="62">
        <f>BO40*BP40</f>
        <v>0</v>
      </c>
      <c r="BR40" s="30"/>
      <c r="BS40" s="30"/>
      <c r="BT40" s="134"/>
      <c r="BU40" s="135"/>
      <c r="BV40" s="135"/>
      <c r="BW40" s="136"/>
      <c r="BX40" s="136"/>
      <c r="BY40" s="137"/>
      <c r="BZ40" s="137"/>
      <c r="CA40" s="137"/>
      <c r="CB40" s="138"/>
      <c r="CC40" s="140"/>
      <c r="CF40" s="134"/>
      <c r="CG40" s="135"/>
      <c r="CH40" s="135"/>
      <c r="CI40" s="136"/>
      <c r="CJ40" s="136"/>
      <c r="CK40" s="137"/>
      <c r="CL40" s="137"/>
      <c r="CM40" s="137"/>
      <c r="CN40" s="137"/>
      <c r="CO40" s="140"/>
    </row>
    <row r="41" spans="2:93" ht="24" hidden="1" thickBot="1">
      <c r="B41" s="64"/>
      <c r="C41" s="223" t="s">
        <v>61</v>
      </c>
      <c r="D41" s="224"/>
      <c r="E41" s="224"/>
      <c r="F41" s="225"/>
      <c r="G41" s="65"/>
      <c r="H41" s="66"/>
      <c r="I41" s="66"/>
      <c r="J41" s="67"/>
      <c r="K41" s="68"/>
      <c r="L41" s="66"/>
      <c r="M41" s="66"/>
      <c r="N41" s="67"/>
      <c r="O41" s="68"/>
      <c r="P41" s="66"/>
      <c r="Q41" s="66"/>
      <c r="R41" s="67"/>
      <c r="S41" s="68"/>
      <c r="T41" s="65"/>
      <c r="U41" s="66"/>
      <c r="V41" s="66"/>
      <c r="W41" s="67"/>
      <c r="X41" s="68"/>
      <c r="Y41" s="66"/>
      <c r="Z41" s="66"/>
      <c r="AA41" s="67"/>
      <c r="AB41" s="68"/>
      <c r="AC41" s="66"/>
      <c r="AD41" s="66"/>
      <c r="AE41" s="67"/>
      <c r="AF41" s="68"/>
      <c r="AG41" s="65"/>
      <c r="AH41" s="66"/>
      <c r="AI41" s="66"/>
      <c r="AJ41" s="67"/>
      <c r="AK41" s="68"/>
      <c r="AL41" s="66"/>
      <c r="AM41" s="66"/>
      <c r="AN41" s="67"/>
      <c r="AO41" s="68"/>
      <c r="AP41" s="66"/>
      <c r="AQ41" s="66"/>
      <c r="AR41" s="67"/>
      <c r="AS41" s="68"/>
      <c r="AT41" s="65"/>
      <c r="AU41" s="66"/>
      <c r="AV41" s="66"/>
      <c r="AW41" s="67"/>
      <c r="AX41" s="68"/>
      <c r="AY41" s="66"/>
      <c r="AZ41" s="66"/>
      <c r="BA41" s="67"/>
      <c r="BB41" s="68"/>
      <c r="BC41" s="65"/>
      <c r="BD41" s="66"/>
      <c r="BE41" s="66"/>
      <c r="BF41" s="67"/>
      <c r="BG41" s="68"/>
      <c r="BH41" s="30"/>
      <c r="BI41" s="98"/>
      <c r="BJ41" s="44"/>
      <c r="BK41" s="42"/>
      <c r="BL41" s="43"/>
      <c r="BM41" s="158"/>
      <c r="BN41" s="117"/>
      <c r="BO41" s="159"/>
      <c r="BP41" s="160"/>
      <c r="BQ41" s="118"/>
      <c r="BR41" s="30"/>
      <c r="BS41" s="30"/>
      <c r="BT41" s="161"/>
      <c r="BU41" s="161"/>
      <c r="BV41" s="161"/>
      <c r="BW41" s="162"/>
      <c r="BX41" s="162"/>
      <c r="BY41" s="163"/>
      <c r="BZ41" s="164"/>
      <c r="CA41" s="164"/>
      <c r="CB41" s="165"/>
      <c r="CC41" s="164"/>
      <c r="CF41" s="161"/>
      <c r="CG41" s="161"/>
      <c r="CH41" s="161"/>
      <c r="CI41" s="162"/>
      <c r="CJ41" s="162"/>
      <c r="CK41" s="163"/>
      <c r="CL41" s="164"/>
      <c r="CM41" s="164"/>
      <c r="CN41" s="164"/>
      <c r="CO41" s="164"/>
    </row>
    <row r="42" spans="2:93" ht="23.25">
      <c r="B42" s="22"/>
      <c r="C42" s="226" t="s">
        <v>62</v>
      </c>
      <c r="D42" s="226"/>
      <c r="E42" s="226"/>
      <c r="F42" s="22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166"/>
      <c r="BJ42" s="161"/>
      <c r="BK42" s="161"/>
      <c r="BL42" s="43"/>
      <c r="BM42" s="164"/>
      <c r="BN42" s="167"/>
      <c r="BO42" s="168"/>
      <c r="BP42" s="168"/>
      <c r="BQ42" s="168"/>
      <c r="BR42" s="30"/>
      <c r="BS42" s="30"/>
      <c r="BT42" s="169"/>
      <c r="BU42" s="169"/>
      <c r="BV42" s="169"/>
      <c r="BW42" s="170"/>
      <c r="BX42" s="170"/>
      <c r="BY42" s="171"/>
      <c r="BZ42" s="172"/>
      <c r="CA42" s="172"/>
      <c r="CB42" s="173"/>
      <c r="CC42" s="172"/>
      <c r="CF42" s="169"/>
      <c r="CG42" s="169"/>
      <c r="CH42" s="169"/>
      <c r="CI42" s="170"/>
      <c r="CJ42" s="170"/>
      <c r="CK42" s="171"/>
      <c r="CL42" s="172"/>
      <c r="CM42" s="172"/>
      <c r="CN42" s="172"/>
      <c r="CO42" s="172"/>
    </row>
    <row r="43" spans="2:81" ht="23.25">
      <c r="B43" s="2"/>
      <c r="C43" s="69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2:81" ht="23.25">
      <c r="B44" s="2"/>
      <c r="C44" s="69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2:81" ht="23.25">
      <c r="B45" s="2"/>
      <c r="C45" s="69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2:81" ht="23.25">
      <c r="B46" s="2"/>
      <c r="C46" s="69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2:81" ht="23.25">
      <c r="B47" s="2"/>
      <c r="C47" s="69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2:81" ht="23.25">
      <c r="B48" s="2"/>
      <c r="C48" s="69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2:81" ht="23.25">
      <c r="B49" s="2"/>
      <c r="C49" s="69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2:81" ht="23.25">
      <c r="B50" s="2"/>
      <c r="C50" s="69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ht="23.25">
      <c r="B51" s="2"/>
      <c r="C51" s="69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2:81" ht="23.25">
      <c r="B52" s="2"/>
      <c r="C52" s="69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2:81" ht="23.25">
      <c r="B53" s="2"/>
      <c r="C53" s="69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2:81" ht="23.25">
      <c r="B54" s="2"/>
      <c r="C54" s="69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2:81" ht="23.25">
      <c r="B55" s="2"/>
      <c r="C55" s="69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2:81" ht="23.25">
      <c r="B56" s="2"/>
      <c r="C56" s="69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2:81" ht="23.25">
      <c r="B57" s="2"/>
      <c r="C57" s="69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</sheetData>
  <mergeCells count="85">
    <mergeCell ref="AL20:AX20"/>
    <mergeCell ref="AL22:AX22"/>
    <mergeCell ref="AL21:AX21"/>
    <mergeCell ref="AL23:AX23"/>
    <mergeCell ref="AL13:AX13"/>
    <mergeCell ref="AL14:AX14"/>
    <mergeCell ref="AL17:AX17"/>
    <mergeCell ref="AL18:AX18"/>
    <mergeCell ref="AL19:AX19"/>
    <mergeCell ref="AL10:AX10"/>
    <mergeCell ref="AL11:AX11"/>
    <mergeCell ref="AL15:AX15"/>
    <mergeCell ref="AL16:AX16"/>
    <mergeCell ref="AL12:AX12"/>
    <mergeCell ref="AC5:AF5"/>
    <mergeCell ref="BC3:BG4"/>
    <mergeCell ref="G3:K4"/>
    <mergeCell ref="L3:O4"/>
    <mergeCell ref="P3:S4"/>
    <mergeCell ref="T3:X4"/>
    <mergeCell ref="Y3:AB4"/>
    <mergeCell ref="AC3:AF4"/>
    <mergeCell ref="AG3:AK4"/>
    <mergeCell ref="AY3:BB4"/>
    <mergeCell ref="G5:K5"/>
    <mergeCell ref="L5:O5"/>
    <mergeCell ref="P5:S5"/>
    <mergeCell ref="T5:X5"/>
    <mergeCell ref="Y5:AB5"/>
    <mergeCell ref="AL3:AX4"/>
    <mergeCell ref="B5:B8"/>
    <mergeCell ref="C5:C8"/>
    <mergeCell ref="D5:D8"/>
    <mergeCell ref="E5:E8"/>
    <mergeCell ref="F5:F8"/>
    <mergeCell ref="BI5:BI8"/>
    <mergeCell ref="BJ5:BJ8"/>
    <mergeCell ref="BK5:BK8"/>
    <mergeCell ref="BM5:BM7"/>
    <mergeCell ref="AG5:AK5"/>
    <mergeCell ref="AL5:AO5"/>
    <mergeCell ref="AP5:AS5"/>
    <mergeCell ref="AT5:AX5"/>
    <mergeCell ref="AY5:BB5"/>
    <mergeCell ref="BC5:BG5"/>
    <mergeCell ref="BT5:CC6"/>
    <mergeCell ref="CD5:CD8"/>
    <mergeCell ref="CF5:CO6"/>
    <mergeCell ref="CP5:CP8"/>
    <mergeCell ref="BT7:BT8"/>
    <mergeCell ref="BU7:BU8"/>
    <mergeCell ref="BV7:BV8"/>
    <mergeCell ref="BW7:BW8"/>
    <mergeCell ref="CO7:CO8"/>
    <mergeCell ref="CJ7:CJ8"/>
    <mergeCell ref="CK7:CK8"/>
    <mergeCell ref="CL7:CL8"/>
    <mergeCell ref="CM7:CM8"/>
    <mergeCell ref="CN7:CN8"/>
    <mergeCell ref="CF7:CF8"/>
    <mergeCell ref="CG7:CG8"/>
    <mergeCell ref="CH7:CH8"/>
    <mergeCell ref="CI7:CI8"/>
    <mergeCell ref="BX7:BX8"/>
    <mergeCell ref="BY7:BY8"/>
    <mergeCell ref="BZ7:BZ8"/>
    <mergeCell ref="CA7:CA8"/>
    <mergeCell ref="CB7:CB8"/>
    <mergeCell ref="CC7:CC8"/>
    <mergeCell ref="B36:B40"/>
    <mergeCell ref="C40:F40"/>
    <mergeCell ref="C41:F41"/>
    <mergeCell ref="C42:F42"/>
    <mergeCell ref="B2:BR2"/>
    <mergeCell ref="C23:F23"/>
    <mergeCell ref="B24:B29"/>
    <mergeCell ref="C29:F29"/>
    <mergeCell ref="B30:B35"/>
    <mergeCell ref="C35:F35"/>
    <mergeCell ref="B10:B23"/>
    <mergeCell ref="BQ5:BQ7"/>
    <mergeCell ref="BR5:BR8"/>
    <mergeCell ref="BN5:BN7"/>
    <mergeCell ref="BO5:BO7"/>
    <mergeCell ref="BP5:BP7"/>
  </mergeCells>
  <conditionalFormatting sqref="G24:BG28 G23:I23 G30:BG34 G36:BG38 AY10:BG11 AY17:BG17 AL12 AL14 AY19:BG22 G10:AL10 G11:AK11 G17:AL17 G19:AK22">
    <cfRule type="notContainsBlanks" priority="27" dxfId="0" stopIfTrue="1">
      <formula>LEN(TRIM(G10))&gt;0</formula>
    </cfRule>
  </conditionalFormatting>
  <conditionalFormatting sqref="G39:K39">
    <cfRule type="notContainsBlanks" priority="26" dxfId="0" stopIfTrue="1">
      <formula>LEN(TRIM(G39))&gt;0</formula>
    </cfRule>
  </conditionalFormatting>
  <conditionalFormatting sqref="L39:O39">
    <cfRule type="notContainsBlanks" priority="25" dxfId="0" stopIfTrue="1">
      <formula>LEN(TRIM(L39))&gt;0</formula>
    </cfRule>
  </conditionalFormatting>
  <conditionalFormatting sqref="P39:S39">
    <cfRule type="notContainsBlanks" priority="24" dxfId="0" stopIfTrue="1">
      <formula>LEN(TRIM(P39))&gt;0</formula>
    </cfRule>
  </conditionalFormatting>
  <conditionalFormatting sqref="T39:X39">
    <cfRule type="notContainsBlanks" priority="23" dxfId="0" stopIfTrue="1">
      <formula>LEN(TRIM(T39))&gt;0</formula>
    </cfRule>
  </conditionalFormatting>
  <conditionalFormatting sqref="Y39:AB39">
    <cfRule type="notContainsBlanks" priority="22" dxfId="0" stopIfTrue="1">
      <formula>LEN(TRIM(Y39))&gt;0</formula>
    </cfRule>
  </conditionalFormatting>
  <conditionalFormatting sqref="AC39:AF39">
    <cfRule type="notContainsBlanks" priority="21" dxfId="0" stopIfTrue="1">
      <formula>LEN(TRIM(AC39))&gt;0</formula>
    </cfRule>
  </conditionalFormatting>
  <conditionalFormatting sqref="AG39:AK39">
    <cfRule type="notContainsBlanks" priority="20" dxfId="0" stopIfTrue="1">
      <formula>LEN(TRIM(AG39))&gt;0</formula>
    </cfRule>
  </conditionalFormatting>
  <conditionalFormatting sqref="AL39:AO39">
    <cfRule type="notContainsBlanks" priority="19" dxfId="0" stopIfTrue="1">
      <formula>LEN(TRIM(AL39))&gt;0</formula>
    </cfRule>
  </conditionalFormatting>
  <conditionalFormatting sqref="AP39:AS39">
    <cfRule type="notContainsBlanks" priority="18" dxfId="0" stopIfTrue="1">
      <formula>LEN(TRIM(AP39))&gt;0</formula>
    </cfRule>
  </conditionalFormatting>
  <conditionalFormatting sqref="AT39:AX39">
    <cfRule type="notContainsBlanks" priority="17" dxfId="0" stopIfTrue="1">
      <formula>LEN(TRIM(AT39))&gt;0</formula>
    </cfRule>
  </conditionalFormatting>
  <conditionalFormatting sqref="AY39:BB39">
    <cfRule type="notContainsBlanks" priority="16" dxfId="0" stopIfTrue="1">
      <formula>LEN(TRIM(AY39))&gt;0</formula>
    </cfRule>
  </conditionalFormatting>
  <conditionalFormatting sqref="BC39:BG39">
    <cfRule type="notContainsBlanks" priority="15" dxfId="0" stopIfTrue="1">
      <formula>LEN(TRIM(BC39))&gt;0</formula>
    </cfRule>
  </conditionalFormatting>
  <conditionalFormatting sqref="G18:AK18 AY18:BG18">
    <cfRule type="notContainsBlanks" priority="14" dxfId="0" stopIfTrue="1">
      <formula>LEN(TRIM(G18))&gt;0</formula>
    </cfRule>
  </conditionalFormatting>
  <conditionalFormatting sqref="AY12:BG12 G12:AK12">
    <cfRule type="notContainsBlanks" priority="11" dxfId="0" stopIfTrue="1">
      <formula>LEN(TRIM(G12))&gt;0</formula>
    </cfRule>
  </conditionalFormatting>
  <conditionalFormatting sqref="AY13:BG13 G13:AK13">
    <cfRule type="notContainsBlanks" priority="10" dxfId="0" stopIfTrue="1">
      <formula>LEN(TRIM(G13))&gt;0</formula>
    </cfRule>
  </conditionalFormatting>
  <conditionalFormatting sqref="AL13">
    <cfRule type="notContainsBlanks" priority="9" dxfId="0" stopIfTrue="1">
      <formula>LEN(TRIM(AL13))&gt;0</formula>
    </cfRule>
  </conditionalFormatting>
  <conditionalFormatting sqref="AY14:BG16 G14:AK16">
    <cfRule type="notContainsBlanks" priority="8" dxfId="0" stopIfTrue="1">
      <formula>LEN(TRIM(G14))&gt;0</formula>
    </cfRule>
  </conditionalFormatting>
  <conditionalFormatting sqref="AL18">
    <cfRule type="notContainsBlanks" priority="7" dxfId="0" stopIfTrue="1">
      <formula>LEN(TRIM(AL18))&gt;0</formula>
    </cfRule>
  </conditionalFormatting>
  <conditionalFormatting sqref="AL19">
    <cfRule type="notContainsBlanks" priority="6" dxfId="0" stopIfTrue="1">
      <formula>LEN(TRIM(AL19))&gt;0</formula>
    </cfRule>
  </conditionalFormatting>
  <conditionalFormatting sqref="AL20">
    <cfRule type="notContainsBlanks" priority="5" dxfId="0" stopIfTrue="1">
      <formula>LEN(TRIM(AL20))&gt;0</formula>
    </cfRule>
  </conditionalFormatting>
  <conditionalFormatting sqref="AL21">
    <cfRule type="notContainsBlanks" priority="4" dxfId="0" stopIfTrue="1">
      <formula>LEN(TRIM(AL21))&gt;0</formula>
    </cfRule>
  </conditionalFormatting>
  <conditionalFormatting sqref="AL22">
    <cfRule type="notContainsBlanks" priority="3" dxfId="0" stopIfTrue="1">
      <formula>LEN(TRIM(AL22))&gt;0</formula>
    </cfRule>
  </conditionalFormatting>
  <conditionalFormatting sqref="AL11">
    <cfRule type="notContainsBlanks" priority="2" dxfId="0" stopIfTrue="1">
      <formula>LEN(TRIM(AL11))&gt;0</formula>
    </cfRule>
  </conditionalFormatting>
  <conditionalFormatting sqref="AL15:AL16">
    <cfRule type="notContainsBlanks" priority="1" dxfId="0" stopIfTrue="1">
      <formula>LEN(TRIM(AL15))&gt;0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Náhlovská</dc:creator>
  <cp:keywords/>
  <dc:description/>
  <cp:lastModifiedBy>Chalupová Eva Ing.</cp:lastModifiedBy>
  <cp:lastPrinted>2020-03-23T13:39:14Z</cp:lastPrinted>
  <dcterms:created xsi:type="dcterms:W3CDTF">2019-01-15T12:36:26Z</dcterms:created>
  <dcterms:modified xsi:type="dcterms:W3CDTF">2020-08-19T09:48:28Z</dcterms:modified>
  <cp:category/>
  <cp:version/>
  <cp:contentType/>
  <cp:contentStatus/>
</cp:coreProperties>
</file>